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b900120\Desktop\"/>
    </mc:Choice>
  </mc:AlternateContent>
  <bookViews>
    <workbookView xWindow="0" yWindow="0" windowWidth="20490" windowHeight="7770" tabRatio="788" activeTab="11"/>
  </bookViews>
  <sheets>
    <sheet name="1 月" sheetId="14" r:id="rId1"/>
    <sheet name="2 月" sheetId="15" r:id="rId2"/>
    <sheet name="3 月" sheetId="16" r:id="rId3"/>
    <sheet name="4 月" sheetId="17" r:id="rId4"/>
    <sheet name="5 月" sheetId="18" r:id="rId5"/>
    <sheet name="6 月" sheetId="19" r:id="rId6"/>
    <sheet name="7 月" sheetId="20" r:id="rId7"/>
    <sheet name="8 月" sheetId="21" r:id="rId8"/>
    <sheet name="9 月" sheetId="22" r:id="rId9"/>
    <sheet name="10 月" sheetId="23" r:id="rId10"/>
    <sheet name="11 月" sheetId="24" r:id="rId11"/>
    <sheet name="12 月" sheetId="25" r:id="rId12"/>
  </sheets>
  <definedNames>
    <definedName name="CalendarYear">'1 月'!$K$2</definedName>
    <definedName name="ColumnTitleRegion1..H12.1">'1 月'!$B$2</definedName>
    <definedName name="ColumnTitleRegion1..H12.10">'10 月'!$B$2</definedName>
    <definedName name="ColumnTitleRegion1..H12.11">'11 月'!$B$2</definedName>
    <definedName name="ColumnTitleRegion1..H12.12">'12 月'!$B$2</definedName>
    <definedName name="ColumnTitleRegion1..H12.2">'2 月'!$B$2</definedName>
    <definedName name="ColumnTitleRegion1..H12.3">'3 月'!$B$2</definedName>
    <definedName name="ColumnTitleRegion1..H12.4">'4 月'!$B$2</definedName>
    <definedName name="ColumnTitleRegion1..H12.5">'5 月'!$B$2</definedName>
    <definedName name="ColumnTitleRegion1..H12.6">'6 月'!$B$2</definedName>
    <definedName name="ColumnTitleRegion1..H12.7">'7 月'!$B$2</definedName>
    <definedName name="ColumnTitleRegion1..H12.8">'8 月'!$B$2</definedName>
    <definedName name="ColumnTitleRegion1..H12.9">'9 月'!$B$2</definedName>
    <definedName name="ColumnTitleRegion2..C14.1">'1 月'!$B$2</definedName>
    <definedName name="ColumnTitleRegion2..C14.10">'10 月'!$B$2</definedName>
    <definedName name="ColumnTitleRegion2..C14.11">'11 月'!$B$2</definedName>
    <definedName name="ColumnTitleRegion2..C14.12">'12 月'!$B$2</definedName>
    <definedName name="ColumnTitleRegion2..C14.2">'2 月'!$B$2</definedName>
    <definedName name="ColumnTitleRegion2..C14.3">'3 月'!$B$2</definedName>
    <definedName name="ColumnTitleRegion2..C14.4">'4 月'!$B$2</definedName>
    <definedName name="ColumnTitleRegion2..C14.5">'5 月'!$B$2</definedName>
    <definedName name="ColumnTitleRegion2..C14.6">'6 月'!$B$2</definedName>
    <definedName name="ColumnTitleRegion2..C14.7">'7 月'!$B$2</definedName>
    <definedName name="ColumnTitleRegion2..C14.8">'8 月'!$B$2</definedName>
    <definedName name="ColumnTitleRegion2..C14.9">'9 月'!$B$2</definedName>
    <definedName name="DaysAndWeeks">{0,1,2,3,4,5,6} + {0;1;2;3;4;5}*7</definedName>
    <definedName name="_xlnm.Print_Area" localSheetId="0">'1 月'!$A$1:$H$14</definedName>
    <definedName name="WeekStart">'1 月'!$K$3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" i="15" l="1"/>
  <c r="B2" i="16"/>
  <c r="B2" i="17"/>
  <c r="B2" i="18"/>
  <c r="B2" i="19"/>
  <c r="B2" i="20"/>
  <c r="B2" i="21"/>
  <c r="B2" i="22"/>
  <c r="B2" i="23"/>
  <c r="B2" i="24"/>
  <c r="B2" i="25"/>
  <c r="K2" i="14" l="1"/>
  <c r="B1" i="25" s="1"/>
  <c r="B1" i="23" l="1"/>
  <c r="B1" i="24"/>
  <c r="B1" i="21"/>
  <c r="B1" i="22"/>
  <c r="B1" i="19"/>
  <c r="B1" i="20"/>
  <c r="B1" i="17"/>
  <c r="B1" i="18"/>
  <c r="B1" i="15"/>
  <c r="B1" i="16"/>
  <c r="B13" i="15" a="1"/>
  <c r="B9" i="16" a="1"/>
  <c r="B5" i="16" a="1"/>
  <c r="B11" i="18" a="1"/>
  <c r="B7" i="18" a="1"/>
  <c r="B3" i="18" a="1"/>
  <c r="B13" i="20" a="1"/>
  <c r="B9" i="20" a="1"/>
  <c r="B5" i="20" a="1"/>
  <c r="B11" i="22" a="1"/>
  <c r="B7" i="22" a="1"/>
  <c r="B13" i="17" a="1"/>
  <c r="B9" i="17" a="1"/>
  <c r="B5" i="17" a="1"/>
  <c r="B11" i="19" a="1"/>
  <c r="B7" i="19" a="1"/>
  <c r="B3" i="19" a="1"/>
  <c r="B13" i="21" a="1"/>
  <c r="B9" i="21" a="1"/>
  <c r="B5" i="21" a="1"/>
  <c r="B13" i="16" a="1"/>
  <c r="B11" i="16" a="1"/>
  <c r="B7" i="16" a="1"/>
  <c r="B3" i="16" a="1"/>
  <c r="B13" i="18" a="1"/>
  <c r="B9" i="18" a="1"/>
  <c r="B5" i="18" a="1"/>
  <c r="B11" i="20" a="1"/>
  <c r="B7" i="20" a="1"/>
  <c r="B3" i="20" a="1"/>
  <c r="B13" i="22" a="1"/>
  <c r="B9" i="22" a="1"/>
  <c r="B11" i="15" a="1"/>
  <c r="B3" i="15" a="1"/>
  <c r="B13" i="19" a="1"/>
  <c r="B3" i="17" a="1"/>
  <c r="B3" i="21" a="1"/>
  <c r="B5" i="22" a="1"/>
  <c r="B9" i="23" a="1"/>
  <c r="B13" i="24" a="1"/>
  <c r="B5" i="24" a="1"/>
  <c r="B9" i="25" a="1"/>
  <c r="B5" i="25" a="1"/>
  <c r="B13" i="14" a="1"/>
  <c r="B9" i="14" a="1"/>
  <c r="B5" i="14" a="1"/>
  <c r="B7" i="24" a="1"/>
  <c r="B9" i="15" a="1"/>
  <c r="B13" i="23" a="1"/>
  <c r="B5" i="23" a="1"/>
  <c r="B9" i="24" a="1"/>
  <c r="B13" i="25" a="1"/>
  <c r="B7" i="25" a="1"/>
  <c r="B3" i="25" a="1"/>
  <c r="B11" i="14" a="1"/>
  <c r="B7" i="14" a="1"/>
  <c r="B3" i="14" a="1"/>
  <c r="B3" i="24" a="1"/>
  <c r="B7" i="15" a="1"/>
  <c r="B7" i="17" a="1"/>
  <c r="B5" i="19" a="1"/>
  <c r="B7" i="21" a="1"/>
  <c r="B5" i="15" a="1"/>
  <c r="B11" i="17" a="1"/>
  <c r="B9" i="19" a="1"/>
  <c r="B11" i="21" a="1"/>
  <c r="B3" i="22" a="1"/>
  <c r="B11" i="23" a="1"/>
  <c r="B7" i="23" a="1"/>
  <c r="B3" i="23" a="1"/>
  <c r="B11" i="24" a="1"/>
  <c r="B11" i="25" a="1"/>
  <c r="B1" i="14"/>
  <c r="F11" i="20" l="1"/>
  <c r="B11" i="20"/>
  <c r="D11" i="20"/>
  <c r="H11" i="20"/>
  <c r="C11" i="20"/>
  <c r="G11" i="20"/>
  <c r="E11" i="20"/>
  <c r="F7" i="19"/>
  <c r="B7" i="19"/>
  <c r="H7" i="19"/>
  <c r="C7" i="19"/>
  <c r="G7" i="19"/>
  <c r="E7" i="19"/>
  <c r="D7" i="19"/>
  <c r="F11" i="18"/>
  <c r="B11" i="18"/>
  <c r="G11" i="18"/>
  <c r="E11" i="18"/>
  <c r="D11" i="18"/>
  <c r="C11" i="18"/>
  <c r="H11" i="18"/>
  <c r="H11" i="24"/>
  <c r="D11" i="24"/>
  <c r="G11" i="24"/>
  <c r="C11" i="24"/>
  <c r="F11" i="24"/>
  <c r="B11" i="24"/>
  <c r="E11" i="24"/>
  <c r="H3" i="22"/>
  <c r="H2" i="22" s="1"/>
  <c r="D3" i="22"/>
  <c r="D2" i="22" s="1"/>
  <c r="G3" i="22"/>
  <c r="G2" i="22" s="1"/>
  <c r="C3" i="22"/>
  <c r="C2" i="22" s="1"/>
  <c r="F3" i="22"/>
  <c r="F2" i="22" s="1"/>
  <c r="B3" i="22"/>
  <c r="E3" i="22"/>
  <c r="E2" i="22" s="1"/>
  <c r="F5" i="15"/>
  <c r="B5" i="15"/>
  <c r="H5" i="15"/>
  <c r="D5" i="15"/>
  <c r="G5" i="15"/>
  <c r="E5" i="15"/>
  <c r="C5" i="15"/>
  <c r="F7" i="15"/>
  <c r="B7" i="15"/>
  <c r="H7" i="15"/>
  <c r="D7" i="15"/>
  <c r="G7" i="15"/>
  <c r="E7" i="15"/>
  <c r="C7" i="15"/>
  <c r="F11" i="14"/>
  <c r="B11" i="14"/>
  <c r="G11" i="14"/>
  <c r="C11" i="14"/>
  <c r="E11" i="14"/>
  <c r="H11" i="14"/>
  <c r="D11" i="14"/>
  <c r="H9" i="24"/>
  <c r="D9" i="24"/>
  <c r="G9" i="24"/>
  <c r="C9" i="24"/>
  <c r="F9" i="24"/>
  <c r="B9" i="24"/>
  <c r="E9" i="24"/>
  <c r="H7" i="24"/>
  <c r="D7" i="24"/>
  <c r="G7" i="24"/>
  <c r="C7" i="24"/>
  <c r="F7" i="24"/>
  <c r="B7" i="24"/>
  <c r="E7" i="24"/>
  <c r="F5" i="25"/>
  <c r="B5" i="25"/>
  <c r="E5" i="25"/>
  <c r="G5" i="25"/>
  <c r="C5" i="25"/>
  <c r="H5" i="25"/>
  <c r="D5" i="25"/>
  <c r="H9" i="23"/>
  <c r="D9" i="23"/>
  <c r="G9" i="23"/>
  <c r="C9" i="23"/>
  <c r="F9" i="23"/>
  <c r="B9" i="23"/>
  <c r="E9" i="23"/>
  <c r="B13" i="19"/>
  <c r="C13" i="19"/>
  <c r="B13" i="22"/>
  <c r="C13" i="22"/>
  <c r="F5" i="18"/>
  <c r="B5" i="18"/>
  <c r="D5" i="18"/>
  <c r="H5" i="18"/>
  <c r="C5" i="18"/>
  <c r="G5" i="18"/>
  <c r="E5" i="18"/>
  <c r="F7" i="16"/>
  <c r="B7" i="16"/>
  <c r="D7" i="16"/>
  <c r="H7" i="16"/>
  <c r="C7" i="16"/>
  <c r="G7" i="16"/>
  <c r="E7" i="16"/>
  <c r="F9" i="21"/>
  <c r="B9" i="21"/>
  <c r="H9" i="21"/>
  <c r="C9" i="21"/>
  <c r="G9" i="21"/>
  <c r="E9" i="21"/>
  <c r="D9" i="21"/>
  <c r="F11" i="19"/>
  <c r="B11" i="19"/>
  <c r="H11" i="19"/>
  <c r="C11" i="19"/>
  <c r="G11" i="19"/>
  <c r="E11" i="19"/>
  <c r="D11" i="19"/>
  <c r="F7" i="22"/>
  <c r="B7" i="22"/>
  <c r="G7" i="22"/>
  <c r="E7" i="22"/>
  <c r="D7" i="22"/>
  <c r="H7" i="22"/>
  <c r="C7" i="22"/>
  <c r="B13" i="20"/>
  <c r="C13" i="20"/>
  <c r="F5" i="16"/>
  <c r="B5" i="16"/>
  <c r="G5" i="16"/>
  <c r="E5" i="16"/>
  <c r="D5" i="16"/>
  <c r="H5" i="16"/>
  <c r="C5" i="16"/>
  <c r="H11" i="23"/>
  <c r="D11" i="23"/>
  <c r="G11" i="23"/>
  <c r="C11" i="23"/>
  <c r="F11" i="23"/>
  <c r="B11" i="23"/>
  <c r="E11" i="23"/>
  <c r="F7" i="17"/>
  <c r="B7" i="17"/>
  <c r="E7" i="17"/>
  <c r="D7" i="17"/>
  <c r="H7" i="17"/>
  <c r="C7" i="17"/>
  <c r="G7" i="17"/>
  <c r="F9" i="15"/>
  <c r="B9" i="15"/>
  <c r="H9" i="15"/>
  <c r="D9" i="15"/>
  <c r="G9" i="15"/>
  <c r="E9" i="15"/>
  <c r="C9" i="15"/>
  <c r="C13" i="24"/>
  <c r="B13" i="24"/>
  <c r="F3" i="17"/>
  <c r="F2" i="17" s="1"/>
  <c r="B3" i="17"/>
  <c r="E3" i="17"/>
  <c r="E2" i="17" s="1"/>
  <c r="D3" i="17"/>
  <c r="D2" i="17" s="1"/>
  <c r="H3" i="17"/>
  <c r="H2" i="17" s="1"/>
  <c r="C3" i="17"/>
  <c r="C2" i="17" s="1"/>
  <c r="G3" i="17"/>
  <c r="G2" i="17" s="1"/>
  <c r="F3" i="16"/>
  <c r="F2" i="16" s="1"/>
  <c r="B3" i="16"/>
  <c r="D3" i="16"/>
  <c r="D2" i="16" s="1"/>
  <c r="H3" i="16"/>
  <c r="H2" i="16" s="1"/>
  <c r="C3" i="16"/>
  <c r="C2" i="16" s="1"/>
  <c r="G3" i="16"/>
  <c r="G2" i="16" s="1"/>
  <c r="E3" i="16"/>
  <c r="E2" i="16" s="1"/>
  <c r="F9" i="20"/>
  <c r="B9" i="20"/>
  <c r="G9" i="20"/>
  <c r="E9" i="20"/>
  <c r="D9" i="20"/>
  <c r="C9" i="20"/>
  <c r="H9" i="20"/>
  <c r="H3" i="23"/>
  <c r="H2" i="23" s="1"/>
  <c r="D3" i="23"/>
  <c r="D2" i="23" s="1"/>
  <c r="G3" i="23"/>
  <c r="G2" i="23" s="1"/>
  <c r="C3" i="23"/>
  <c r="C2" i="23" s="1"/>
  <c r="F3" i="23"/>
  <c r="F2" i="23" s="1"/>
  <c r="B3" i="23"/>
  <c r="E3" i="23"/>
  <c r="E2" i="23" s="1"/>
  <c r="F11" i="21"/>
  <c r="B11" i="21"/>
  <c r="E11" i="21"/>
  <c r="D11" i="21"/>
  <c r="H11" i="21"/>
  <c r="C11" i="21"/>
  <c r="G11" i="21"/>
  <c r="F7" i="21"/>
  <c r="B7" i="21"/>
  <c r="E7" i="21"/>
  <c r="D7" i="21"/>
  <c r="H7" i="21"/>
  <c r="C7" i="21"/>
  <c r="G7" i="21"/>
  <c r="H3" i="24"/>
  <c r="H2" i="24" s="1"/>
  <c r="D3" i="24"/>
  <c r="D2" i="24" s="1"/>
  <c r="G3" i="24"/>
  <c r="G2" i="24" s="1"/>
  <c r="C3" i="24"/>
  <c r="C2" i="24" s="1"/>
  <c r="F3" i="24"/>
  <c r="F2" i="24" s="1"/>
  <c r="B3" i="24"/>
  <c r="E3" i="24"/>
  <c r="E2" i="24" s="1"/>
  <c r="F3" i="25"/>
  <c r="F2" i="25" s="1"/>
  <c r="B3" i="25"/>
  <c r="G3" i="25"/>
  <c r="G2" i="25" s="1"/>
  <c r="C3" i="25"/>
  <c r="C2" i="25" s="1"/>
  <c r="E3" i="25"/>
  <c r="E2" i="25" s="1"/>
  <c r="H3" i="25"/>
  <c r="H2" i="25" s="1"/>
  <c r="D3" i="25"/>
  <c r="D2" i="25" s="1"/>
  <c r="H5" i="23"/>
  <c r="D5" i="23"/>
  <c r="G5" i="23"/>
  <c r="C5" i="23"/>
  <c r="F5" i="23"/>
  <c r="B5" i="23"/>
  <c r="E5" i="23"/>
  <c r="F5" i="14"/>
  <c r="B5" i="14"/>
  <c r="E5" i="14"/>
  <c r="G5" i="14"/>
  <c r="C5" i="14"/>
  <c r="H5" i="14"/>
  <c r="D5" i="14"/>
  <c r="G9" i="25"/>
  <c r="C9" i="25"/>
  <c r="H9" i="25"/>
  <c r="B9" i="25"/>
  <c r="F9" i="25"/>
  <c r="D9" i="25"/>
  <c r="E9" i="25"/>
  <c r="F5" i="22"/>
  <c r="D5" i="22"/>
  <c r="H5" i="22"/>
  <c r="C5" i="22"/>
  <c r="G5" i="22"/>
  <c r="B5" i="22"/>
  <c r="E5" i="22"/>
  <c r="F3" i="15"/>
  <c r="F2" i="15" s="1"/>
  <c r="B3" i="15"/>
  <c r="H3" i="15"/>
  <c r="H2" i="15" s="1"/>
  <c r="D3" i="15"/>
  <c r="D2" i="15" s="1"/>
  <c r="G3" i="15"/>
  <c r="G2" i="15" s="1"/>
  <c r="E3" i="15"/>
  <c r="E2" i="15" s="1"/>
  <c r="C3" i="15"/>
  <c r="C2" i="15" s="1"/>
  <c r="F3" i="20"/>
  <c r="F2" i="20" s="1"/>
  <c r="B3" i="20"/>
  <c r="D3" i="20"/>
  <c r="D2" i="20" s="1"/>
  <c r="H3" i="20"/>
  <c r="H2" i="20" s="1"/>
  <c r="C3" i="20"/>
  <c r="C2" i="20" s="1"/>
  <c r="G3" i="20"/>
  <c r="G2" i="20" s="1"/>
  <c r="E3" i="20"/>
  <c r="E2" i="20" s="1"/>
  <c r="F9" i="18"/>
  <c r="B9" i="18"/>
  <c r="D9" i="18"/>
  <c r="H9" i="18"/>
  <c r="C9" i="18"/>
  <c r="G9" i="18"/>
  <c r="E9" i="18"/>
  <c r="F11" i="16"/>
  <c r="B11" i="16"/>
  <c r="H11" i="16"/>
  <c r="D11" i="16"/>
  <c r="E11" i="16"/>
  <c r="C11" i="16"/>
  <c r="G11" i="16"/>
  <c r="B13" i="21"/>
  <c r="C13" i="21"/>
  <c r="F5" i="17"/>
  <c r="B5" i="17"/>
  <c r="H5" i="17"/>
  <c r="C5" i="17"/>
  <c r="G5" i="17"/>
  <c r="E5" i="17"/>
  <c r="D5" i="17"/>
  <c r="F11" i="22"/>
  <c r="B11" i="22"/>
  <c r="G11" i="22"/>
  <c r="E11" i="22"/>
  <c r="D11" i="22"/>
  <c r="C11" i="22"/>
  <c r="H11" i="22"/>
  <c r="F3" i="18"/>
  <c r="F2" i="18" s="1"/>
  <c r="B3" i="18"/>
  <c r="G3" i="18"/>
  <c r="G2" i="18" s="1"/>
  <c r="E3" i="18"/>
  <c r="E2" i="18" s="1"/>
  <c r="D3" i="18"/>
  <c r="D2" i="18" s="1"/>
  <c r="H3" i="18"/>
  <c r="H2" i="18" s="1"/>
  <c r="C3" i="18"/>
  <c r="C2" i="18" s="1"/>
  <c r="F9" i="16"/>
  <c r="B9" i="16"/>
  <c r="G9" i="16"/>
  <c r="E9" i="16"/>
  <c r="D9" i="16"/>
  <c r="C9" i="16"/>
  <c r="H9" i="16"/>
  <c r="G11" i="25"/>
  <c r="C11" i="25"/>
  <c r="E11" i="25"/>
  <c r="D11" i="25"/>
  <c r="H11" i="25"/>
  <c r="B11" i="25"/>
  <c r="F11" i="25"/>
  <c r="F11" i="17"/>
  <c r="B11" i="17"/>
  <c r="E11" i="17"/>
  <c r="D11" i="17"/>
  <c r="H11" i="17"/>
  <c r="C11" i="17"/>
  <c r="G11" i="17"/>
  <c r="F7" i="14"/>
  <c r="B7" i="14"/>
  <c r="G7" i="14"/>
  <c r="C7" i="14"/>
  <c r="E7" i="14"/>
  <c r="H7" i="14"/>
  <c r="D7" i="14"/>
  <c r="C13" i="25"/>
  <c r="B13" i="25"/>
  <c r="B13" i="14"/>
  <c r="C13" i="14"/>
  <c r="F9" i="22"/>
  <c r="B9" i="22"/>
  <c r="D9" i="22"/>
  <c r="H9" i="22"/>
  <c r="C9" i="22"/>
  <c r="G9" i="22"/>
  <c r="E9" i="22"/>
  <c r="F5" i="21"/>
  <c r="B5" i="21"/>
  <c r="H5" i="21"/>
  <c r="C5" i="21"/>
  <c r="G5" i="21"/>
  <c r="E5" i="21"/>
  <c r="D5" i="21"/>
  <c r="B13" i="17"/>
  <c r="C13" i="17"/>
  <c r="H7" i="23"/>
  <c r="D7" i="23"/>
  <c r="G7" i="23"/>
  <c r="C7" i="23"/>
  <c r="F7" i="23"/>
  <c r="B7" i="23"/>
  <c r="E7" i="23"/>
  <c r="F9" i="19"/>
  <c r="B9" i="19"/>
  <c r="E9" i="19"/>
  <c r="D9" i="19"/>
  <c r="H9" i="19"/>
  <c r="C9" i="19"/>
  <c r="G9" i="19"/>
  <c r="F5" i="19"/>
  <c r="B5" i="19"/>
  <c r="E5" i="19"/>
  <c r="D5" i="19"/>
  <c r="H5" i="19"/>
  <c r="C5" i="19"/>
  <c r="G5" i="19"/>
  <c r="F3" i="14"/>
  <c r="F2" i="14" s="1"/>
  <c r="B3" i="14"/>
  <c r="G3" i="14"/>
  <c r="G2" i="14" s="1"/>
  <c r="E3" i="14"/>
  <c r="E2" i="14" s="1"/>
  <c r="C3" i="14"/>
  <c r="C2" i="14" s="1"/>
  <c r="H3" i="14"/>
  <c r="H2" i="14" s="1"/>
  <c r="D3" i="14"/>
  <c r="D2" i="14" s="1"/>
  <c r="F7" i="25"/>
  <c r="B7" i="25"/>
  <c r="G7" i="25"/>
  <c r="C7" i="25"/>
  <c r="E7" i="25"/>
  <c r="H7" i="25"/>
  <c r="D7" i="25"/>
  <c r="C13" i="23"/>
  <c r="B13" i="23"/>
  <c r="F9" i="14"/>
  <c r="B9" i="14"/>
  <c r="E9" i="14"/>
  <c r="G9" i="14"/>
  <c r="C9" i="14"/>
  <c r="H9" i="14"/>
  <c r="D9" i="14"/>
  <c r="H5" i="24"/>
  <c r="D5" i="24"/>
  <c r="G5" i="24"/>
  <c r="C5" i="24"/>
  <c r="F5" i="24"/>
  <c r="B5" i="24"/>
  <c r="E5" i="24"/>
  <c r="F3" i="21"/>
  <c r="F2" i="21" s="1"/>
  <c r="B3" i="21"/>
  <c r="E3" i="21"/>
  <c r="E2" i="21" s="1"/>
  <c r="D3" i="21"/>
  <c r="D2" i="21" s="1"/>
  <c r="H3" i="21"/>
  <c r="H2" i="21" s="1"/>
  <c r="C3" i="21"/>
  <c r="C2" i="21" s="1"/>
  <c r="G3" i="21"/>
  <c r="G2" i="21" s="1"/>
  <c r="F11" i="15"/>
  <c r="B11" i="15"/>
  <c r="E11" i="15"/>
  <c r="H11" i="15"/>
  <c r="D11" i="15"/>
  <c r="G11" i="15"/>
  <c r="C11" i="15"/>
  <c r="F7" i="20"/>
  <c r="B7" i="20"/>
  <c r="D7" i="20"/>
  <c r="H7" i="20"/>
  <c r="C7" i="20"/>
  <c r="G7" i="20"/>
  <c r="E7" i="20"/>
  <c r="B13" i="18"/>
  <c r="C13" i="18"/>
  <c r="B13" i="16"/>
  <c r="C13" i="16"/>
  <c r="F3" i="19"/>
  <c r="F2" i="19" s="1"/>
  <c r="B3" i="19"/>
  <c r="H3" i="19"/>
  <c r="H2" i="19" s="1"/>
  <c r="C3" i="19"/>
  <c r="C2" i="19" s="1"/>
  <c r="G3" i="19"/>
  <c r="G2" i="19" s="1"/>
  <c r="E3" i="19"/>
  <c r="E2" i="19" s="1"/>
  <c r="D3" i="19"/>
  <c r="D2" i="19" s="1"/>
  <c r="F9" i="17"/>
  <c r="B9" i="17"/>
  <c r="H9" i="17"/>
  <c r="C9" i="17"/>
  <c r="G9" i="17"/>
  <c r="E9" i="17"/>
  <c r="D9" i="17"/>
  <c r="F5" i="20"/>
  <c r="B5" i="20"/>
  <c r="G5" i="20"/>
  <c r="E5" i="20"/>
  <c r="D5" i="20"/>
  <c r="H5" i="20"/>
  <c r="C5" i="20"/>
  <c r="F7" i="18"/>
  <c r="B7" i="18"/>
  <c r="G7" i="18"/>
  <c r="E7" i="18"/>
  <c r="D7" i="18"/>
  <c r="H7" i="18"/>
  <c r="C7" i="18"/>
  <c r="B13" i="15"/>
  <c r="C13" i="15"/>
  <c r="B2" i="14"/>
</calcChain>
</file>

<file path=xl/sharedStrings.xml><?xml version="1.0" encoding="utf-8"?>
<sst xmlns="http://schemas.openxmlformats.org/spreadsheetml/2006/main" count="25" uniqueCount="13">
  <si>
    <t>メモ</t>
  </si>
  <si>
    <t>カレンダーの設定</t>
  </si>
  <si>
    <t>年</t>
  </si>
  <si>
    <t>週の始まり</t>
  </si>
  <si>
    <t>日曜日</t>
  </si>
  <si>
    <t>今週の出来事放送　　　（１８時３０分～）</t>
    <rPh sb="0" eb="2">
      <t>コンシュウ</t>
    </rPh>
    <rPh sb="3" eb="6">
      <t>デキゴト</t>
    </rPh>
    <rPh sb="6" eb="8">
      <t>ホウソウ</t>
    </rPh>
    <rPh sb="14" eb="15">
      <t>ジ</t>
    </rPh>
    <rPh sb="17" eb="18">
      <t>フン</t>
    </rPh>
    <phoneticPr fontId="6"/>
  </si>
  <si>
    <t>今週の出来事放送　　（１８時３０分～）</t>
    <rPh sb="0" eb="2">
      <t>コンシュウ</t>
    </rPh>
    <rPh sb="3" eb="6">
      <t>デキゴト</t>
    </rPh>
    <rPh sb="6" eb="8">
      <t>ホウソウ</t>
    </rPh>
    <rPh sb="13" eb="14">
      <t>ジ</t>
    </rPh>
    <rPh sb="16" eb="17">
      <t>フン</t>
    </rPh>
    <phoneticPr fontId="6"/>
  </si>
  <si>
    <r>
      <rPr>
        <b/>
        <sz val="13"/>
        <color theme="1" tint="0.24994659260841701"/>
        <rFont val="Meiryo UI"/>
        <family val="3"/>
        <charset val="128"/>
      </rPr>
      <t>誕生者紹介放送　　　　　（夕食時）</t>
    </r>
    <r>
      <rPr>
        <b/>
        <sz val="16"/>
        <color theme="1" tint="0.24994659260841701"/>
        <rFont val="Meiryo UI"/>
        <family val="3"/>
        <charset val="128"/>
      </rPr>
      <t>　　　</t>
    </r>
    <rPh sb="0" eb="2">
      <t>タンジョウ</t>
    </rPh>
    <rPh sb="2" eb="3">
      <t>シャ</t>
    </rPh>
    <rPh sb="3" eb="5">
      <t>ショウカイ</t>
    </rPh>
    <rPh sb="5" eb="7">
      <t>ホウソウ</t>
    </rPh>
    <rPh sb="13" eb="16">
      <t>ユウショクジ</t>
    </rPh>
    <phoneticPr fontId="6"/>
  </si>
  <si>
    <t>今週の出来事放送　（１８時３０分～）</t>
    <rPh sb="0" eb="2">
      <t>コンシュウ</t>
    </rPh>
    <rPh sb="3" eb="6">
      <t>デキゴト</t>
    </rPh>
    <rPh sb="6" eb="8">
      <t>ホウソウ</t>
    </rPh>
    <rPh sb="12" eb="13">
      <t>ジ</t>
    </rPh>
    <rPh sb="15" eb="16">
      <t>フン</t>
    </rPh>
    <phoneticPr fontId="6"/>
  </si>
  <si>
    <t>人権リレーインタビュー放送　（～２９）</t>
    <rPh sb="0" eb="2">
      <t>ジンケン</t>
    </rPh>
    <rPh sb="11" eb="13">
      <t>ホウソウ</t>
    </rPh>
    <phoneticPr fontId="6"/>
  </si>
  <si>
    <t>クリスマスツリー飾り　　　　誕生者紹介　　　　　　　役員会　</t>
    <rPh sb="8" eb="9">
      <t>カザ</t>
    </rPh>
    <rPh sb="14" eb="19">
      <t>タンジョウシャショウカイ</t>
    </rPh>
    <rPh sb="26" eb="29">
      <t>ヤクインカイ</t>
    </rPh>
    <phoneticPr fontId="6"/>
  </si>
  <si>
    <t>大掃除週間（～２３日）</t>
    <rPh sb="0" eb="3">
      <t>オオソウジ</t>
    </rPh>
    <rPh sb="3" eb="5">
      <t>シュウカン</t>
    </rPh>
    <rPh sb="9" eb="10">
      <t>ヒ</t>
    </rPh>
    <phoneticPr fontId="6"/>
  </si>
  <si>
    <t>ゆず風呂</t>
    <rPh sb="2" eb="4">
      <t>フロ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</si>
</sst>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d"/>
  </numFmts>
  <fonts count="17" x14ac:knownFonts="1">
    <font>
      <sz val="11"/>
      <color theme="1" tint="0.24994659260841701"/>
      <name val="Meiryo UI"/>
      <family val="3"/>
      <charset val="128"/>
    </font>
    <font>
      <sz val="8"/>
      <name val="Arial"/>
      <family val="2"/>
    </font>
    <font>
      <b/>
      <sz val="11"/>
      <color theme="0"/>
      <name val="Sylfaen"/>
      <family val="2"/>
      <scheme val="minor"/>
    </font>
    <font>
      <b/>
      <sz val="14"/>
      <color theme="0"/>
      <name val="Sylfaen"/>
      <family val="2"/>
      <scheme val="minor"/>
    </font>
    <font>
      <sz val="11"/>
      <color theme="1" tint="0.34998626667073579"/>
      <name val="Sylfaen"/>
      <family val="2"/>
      <scheme val="minor"/>
    </font>
    <font>
      <sz val="11"/>
      <color indexed="63"/>
      <name val="Sylfaen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 tint="0.24994659260841701"/>
      <name val="Meiryo UI"/>
      <family val="3"/>
      <charset val="128"/>
    </font>
    <font>
      <sz val="35"/>
      <color theme="4"/>
      <name val="Meiryo UI"/>
      <family val="3"/>
      <charset val="128"/>
    </font>
    <font>
      <sz val="11"/>
      <color theme="4" tint="-0.24994659260841701"/>
      <name val="Meiryo UI"/>
      <family val="3"/>
      <charset val="128"/>
    </font>
    <font>
      <sz val="10"/>
      <name val="Meiryo UI"/>
      <family val="3"/>
      <charset val="128"/>
    </font>
    <font>
      <sz val="12"/>
      <color theme="4" tint="-0.24994659260841701"/>
      <name val="Meiryo UI"/>
      <family val="3"/>
      <charset val="128"/>
    </font>
    <font>
      <sz val="11"/>
      <color theme="1" tint="0.34998626667073579"/>
      <name val="Meiryo UI"/>
      <family val="3"/>
      <charset val="128"/>
    </font>
    <font>
      <b/>
      <sz val="11"/>
      <color theme="1" tint="0.34998626667073579"/>
      <name val="Meiryo UI"/>
      <family val="3"/>
      <charset val="128"/>
    </font>
    <font>
      <sz val="11"/>
      <name val="Meiryo UI"/>
      <family val="3"/>
      <charset val="128"/>
    </font>
    <font>
      <b/>
      <sz val="16"/>
      <color theme="1" tint="0.24994659260841701"/>
      <name val="Meiryo UI"/>
      <family val="3"/>
      <charset val="128"/>
    </font>
    <font>
      <b/>
      <sz val="13"/>
      <color theme="1" tint="0.24994659260841701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/>
      <top/>
      <bottom style="medium">
        <color theme="4" tint="-0.24994659260841701"/>
      </bottom>
      <diagonal/>
    </border>
  </borders>
  <cellStyleXfs count="17">
    <xf numFmtId="0" fontId="0" fillId="0" borderId="0">
      <alignment vertical="top"/>
    </xf>
    <xf numFmtId="0" fontId="5" fillId="3" borderId="0" applyNumberFormat="0" applyBorder="0" applyAlignment="0" applyProtection="0"/>
    <xf numFmtId="0" fontId="9" fillId="0" borderId="3" applyNumberFormat="0" applyFill="0" applyProtection="0">
      <alignment horizontal="left" vertical="center" indent="1"/>
    </xf>
    <xf numFmtId="0" fontId="2" fillId="4" borderId="1" applyNumberFormat="0" applyAlignment="0" applyProtection="0"/>
    <xf numFmtId="0" fontId="3" fillId="5" borderId="2" applyNumberFormat="0" applyProtection="0">
      <alignment vertical="center"/>
    </xf>
    <xf numFmtId="0" fontId="8" fillId="0" borderId="0" applyFill="0" applyBorder="0" applyProtection="0">
      <alignment vertical="center"/>
    </xf>
    <xf numFmtId="17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" fillId="6" borderId="0" applyBorder="0" applyProtection="0">
      <alignment horizontal="left" vertical="top" wrapText="1" indent="1"/>
    </xf>
    <xf numFmtId="180" fontId="12" fillId="0" borderId="0">
      <alignment horizontal="left" indent="1"/>
    </xf>
    <xf numFmtId="0" fontId="14" fillId="6" borderId="0" applyNumberFormat="0" applyBorder="0" applyAlignment="0">
      <alignment horizontal="left" vertical="center" indent="1"/>
    </xf>
    <xf numFmtId="0" fontId="11" fillId="0" borderId="0">
      <alignment horizontal="left" indent="1"/>
    </xf>
    <xf numFmtId="0" fontId="9" fillId="0" borderId="0" applyFill="0" applyProtection="0"/>
    <xf numFmtId="0" fontId="7" fillId="0" borderId="0" applyFill="0" applyProtection="0"/>
  </cellStyleXfs>
  <cellXfs count="30">
    <xf numFmtId="0" fontId="0" fillId="0" borderId="0" xfId="0">
      <alignment vertical="top"/>
    </xf>
    <xf numFmtId="0" fontId="7" fillId="0" borderId="0" xfId="0" applyFont="1">
      <alignment vertical="top"/>
    </xf>
    <xf numFmtId="0" fontId="8" fillId="2" borderId="0" xfId="5" applyFont="1" applyFill="1" applyBorder="1">
      <alignment vertical="center"/>
    </xf>
    <xf numFmtId="0" fontId="8" fillId="2" borderId="0" xfId="5" applyFont="1" applyFill="1" applyBorder="1" applyAlignment="1">
      <alignment horizontal="left" vertical="center"/>
    </xf>
    <xf numFmtId="0" fontId="8" fillId="2" borderId="0" xfId="5" applyNumberFormat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vertical="center"/>
    </xf>
    <xf numFmtId="0" fontId="8" fillId="2" borderId="0" xfId="5" applyFont="1" applyFill="1" applyAlignment="1">
      <alignment horizontal="left" vertical="center"/>
    </xf>
    <xf numFmtId="0" fontId="7" fillId="2" borderId="0" xfId="0" applyFont="1" applyFill="1">
      <alignment vertical="top"/>
    </xf>
    <xf numFmtId="0" fontId="9" fillId="2" borderId="0" xfId="15" applyFont="1" applyFill="1"/>
    <xf numFmtId="0" fontId="9" fillId="0" borderId="3" xfId="2" applyFont="1" applyFill="1">
      <alignment horizontal="left" vertical="center" indent="1"/>
    </xf>
    <xf numFmtId="0" fontId="10" fillId="0" borderId="0" xfId="0" applyFont="1">
      <alignment vertical="top"/>
    </xf>
    <xf numFmtId="0" fontId="7" fillId="0" borderId="0" xfId="16" applyFont="1"/>
    <xf numFmtId="0" fontId="11" fillId="0" borderId="0" xfId="14" applyFont="1">
      <alignment horizontal="left" indent="1"/>
    </xf>
    <xf numFmtId="180" fontId="12" fillId="0" borderId="0" xfId="12" applyFont="1">
      <alignment horizontal="left" indent="1"/>
    </xf>
    <xf numFmtId="0" fontId="7" fillId="0" borderId="0" xfId="0" applyFont="1" applyAlignment="1">
      <alignment horizontal="left" indent="1"/>
    </xf>
    <xf numFmtId="180" fontId="7" fillId="0" borderId="0" xfId="0" applyNumberFormat="1" applyFont="1">
      <alignment vertical="top"/>
    </xf>
    <xf numFmtId="180" fontId="12" fillId="6" borderId="0" xfId="13" applyNumberFormat="1" applyFont="1" applyAlignment="1">
      <alignment horizontal="left" wrapText="1" indent="1"/>
    </xf>
    <xf numFmtId="0" fontId="7" fillId="6" borderId="0" xfId="13" applyFont="1" applyAlignment="1">
      <alignment vertical="top"/>
    </xf>
    <xf numFmtId="0" fontId="7" fillId="2" borderId="0" xfId="0" applyFont="1" applyFill="1" applyAlignment="1">
      <alignment horizontal="right"/>
    </xf>
    <xf numFmtId="0" fontId="8" fillId="0" borderId="0" xfId="5" applyFont="1" applyFill="1" applyBorder="1" applyAlignment="1">
      <alignment horizontal="right" vertical="center"/>
    </xf>
    <xf numFmtId="180" fontId="12" fillId="6" borderId="0" xfId="13" applyNumberFormat="1" applyFont="1" applyAlignment="1">
      <alignment horizontal="left" indent="1"/>
    </xf>
    <xf numFmtId="0" fontId="15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0" fontId="16" fillId="6" borderId="0" xfId="13" applyFont="1" applyAlignment="1">
      <alignment vertical="top" wrapText="1"/>
    </xf>
    <xf numFmtId="0" fontId="0" fillId="0" borderId="0" xfId="0" applyFont="1">
      <alignment vertical="top"/>
    </xf>
    <xf numFmtId="0" fontId="0" fillId="0" borderId="0" xfId="0" applyFont="1" applyAlignment="1">
      <alignment vertical="top" wrapText="1"/>
    </xf>
    <xf numFmtId="0" fontId="0" fillId="6" borderId="0" xfId="13" applyFont="1" applyAlignment="1">
      <alignment vertical="top"/>
    </xf>
    <xf numFmtId="0" fontId="13" fillId="6" borderId="0" xfId="11" applyFont="1">
      <alignment horizontal="left" vertical="top" wrapText="1" indent="1"/>
    </xf>
    <xf numFmtId="0" fontId="7" fillId="6" borderId="0" xfId="13" applyFont="1" applyAlignment="1">
      <alignment vertical="top"/>
    </xf>
    <xf numFmtId="0" fontId="7" fillId="6" borderId="0" xfId="13" applyFont="1" applyAlignment="1">
      <alignment vertical="top" wrapText="1"/>
    </xf>
  </cellXfs>
  <cellStyles count="17">
    <cellStyle name="40% - アクセント 1" xfId="1" builtinId="31" customBuiltin="1"/>
    <cellStyle name="アクセント 1" xfId="3" builtinId="29" customBuiltin="1"/>
    <cellStyle name="アクセント 5" xfId="4" builtinId="45" customBuiltin="1"/>
    <cellStyle name="タイトル" xfId="5" builtinId="15" customBuiltin="1"/>
    <cellStyle name="パーセント" xfId="10" builtinId="5" customBuiltin="1"/>
    <cellStyle name="桁区切り" xfId="7" builtinId="6" customBuiltin="1"/>
    <cellStyle name="桁区切り [0.00]" xfId="6" builtinId="3" customBuiltin="1"/>
    <cellStyle name="見出し 1" xfId="2" builtinId="16" customBuiltin="1"/>
    <cellStyle name="見出し 2" xfId="15" builtinId="17" customBuiltin="1"/>
    <cellStyle name="見出し 3" xfId="16" builtinId="18" customBuiltin="1"/>
    <cellStyle name="見出し 4" xfId="11" builtinId="19" customBuiltin="1"/>
    <cellStyle name="縞模様" xfId="13"/>
    <cellStyle name="設定エントリ" xfId="14"/>
    <cellStyle name="通貨" xfId="9" builtinId="7" customBuiltin="1"/>
    <cellStyle name="通貨 [0.00]" xfId="8" builtinId="4" customBuiltin="1"/>
    <cellStyle name="日" xfId="12"/>
    <cellStyle name="標準" xfId="0" builtinId="0" customBuiltin="1"/>
  </cellStyles>
  <dxfs count="24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Global Calendar">
      <a:dk1>
        <a:sysClr val="windowText" lastClr="000000"/>
      </a:dk1>
      <a:lt1>
        <a:sysClr val="window" lastClr="FFFFFF"/>
      </a:lt1>
      <a:dk2>
        <a:srgbClr val="404040"/>
      </a:dk2>
      <a:lt2>
        <a:srgbClr val="F6F6F1"/>
      </a:lt2>
      <a:accent1>
        <a:srgbClr val="669933"/>
      </a:accent1>
      <a:accent2>
        <a:srgbClr val="E69216"/>
      </a:accent2>
      <a:accent3>
        <a:srgbClr val="609FC2"/>
      </a:accent3>
      <a:accent4>
        <a:srgbClr val="E6B819"/>
      </a:accent4>
      <a:accent5>
        <a:srgbClr val="DA695B"/>
      </a:accent5>
      <a:accent6>
        <a:srgbClr val="956895"/>
      </a:accent6>
      <a:hlink>
        <a:srgbClr val="609FC2"/>
      </a:hlink>
      <a:folHlink>
        <a:srgbClr val="956895"/>
      </a:folHlink>
    </a:clrScheme>
    <a:fontScheme name="Calendar">
      <a:majorFont>
        <a:latin typeface="Sylfaen"/>
        <a:ea typeface=""/>
        <a:cs typeface=""/>
      </a:majorFont>
      <a:minorFont>
        <a:latin typeface="Sylfaen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 tint="-0.499984740745262"/>
    <pageSetUpPr autoPageBreaks="0" fitToPage="1"/>
  </sheetPr>
  <dimension ref="A1:K14"/>
  <sheetViews>
    <sheetView showGridLines="0" topLeftCell="A7" zoomScaleNormal="10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2.77734375" style="1" customWidth="1"/>
    <col min="11" max="11" width="13.77734375" style="1" customWidth="1"/>
    <col min="12" max="16384" width="8.88671875" style="1"/>
  </cols>
  <sheetData>
    <row r="1" spans="1:11" s="7" customFormat="1" ht="60" customHeight="1" x14ac:dyDescent="0.25">
      <c r="A1" s="1"/>
      <c r="B1" s="2" t="str">
        <f ca="1">"1 月 "&amp;CalendarYear</f>
        <v>1 月 2020</v>
      </c>
      <c r="C1" s="3"/>
      <c r="D1" s="4"/>
      <c r="E1" s="5"/>
      <c r="F1" s="5"/>
      <c r="G1" s="5"/>
      <c r="H1" s="6"/>
      <c r="J1" s="8" t="s">
        <v>1</v>
      </c>
      <c r="K1" s="1"/>
    </row>
    <row r="2" spans="1:11" s="10" customFormat="1" ht="21.75" customHeight="1" thickBot="1" x14ac:dyDescent="0.3">
      <c r="A2" s="1"/>
      <c r="B2" s="9" t="str">
        <f>WeekStart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  <c r="J2" s="11" t="s">
        <v>2</v>
      </c>
      <c r="K2" s="12">
        <f ca="1">YEAR(TODAY())</f>
        <v>2020</v>
      </c>
    </row>
    <row r="3" spans="1:11" s="14" customFormat="1" ht="19.5" customHeight="1" x14ac:dyDescent="0.25">
      <c r="A3" s="1"/>
      <c r="B3" s="13">
        <f t="array" aca="1" ref="B3:H3" ca="1">DaysAndWeeks+DATE(CalendarYear,1,1)-WEEKDAY(DATE(CalendarYear,1,1),(WeekStart="月曜日")+1)+1</f>
        <v>43828</v>
      </c>
      <c r="C3" s="13">
        <f ca="1"/>
        <v>43829</v>
      </c>
      <c r="D3" s="13">
        <f ca="1"/>
        <v>43830</v>
      </c>
      <c r="E3" s="13">
        <f ca="1"/>
        <v>43831</v>
      </c>
      <c r="F3" s="13">
        <f ca="1"/>
        <v>43832</v>
      </c>
      <c r="G3" s="13">
        <f ca="1"/>
        <v>43833</v>
      </c>
      <c r="H3" s="13">
        <f ca="1"/>
        <v>43834</v>
      </c>
      <c r="J3" s="11" t="s">
        <v>3</v>
      </c>
      <c r="K3" s="12" t="s">
        <v>4</v>
      </c>
    </row>
    <row r="4" spans="1:11" ht="57.95" customHeight="1" x14ac:dyDescent="0.25">
      <c r="J4" s="15"/>
    </row>
    <row r="5" spans="1:11" s="14" customFormat="1" ht="19.5" customHeight="1" x14ac:dyDescent="0.25">
      <c r="A5" s="1"/>
      <c r="B5" s="16">
        <f t="array" aca="1" ref="B5:H5" ca="1">DaysAndWeeks+DATE(CalendarYear,1,1)-WEEKDAY(DATE(CalendarYear,1,1),(WeekStart="月曜日")+1)+8</f>
        <v>43835</v>
      </c>
      <c r="C5" s="16">
        <f ca="1"/>
        <v>43836</v>
      </c>
      <c r="D5" s="16">
        <f ca="1"/>
        <v>43837</v>
      </c>
      <c r="E5" s="16">
        <f ca="1"/>
        <v>43838</v>
      </c>
      <c r="F5" s="16">
        <f ca="1"/>
        <v>43839</v>
      </c>
      <c r="G5" s="16">
        <f ca="1"/>
        <v>43840</v>
      </c>
      <c r="H5" s="16">
        <f ca="1"/>
        <v>43841</v>
      </c>
    </row>
    <row r="6" spans="1:11" ht="57.95" customHeight="1" x14ac:dyDescent="0.25">
      <c r="B6" s="17"/>
      <c r="C6" s="17"/>
      <c r="D6" s="17"/>
      <c r="E6" s="17"/>
      <c r="F6" s="17"/>
      <c r="G6" s="17"/>
      <c r="H6" s="17"/>
      <c r="J6" s="18"/>
    </row>
    <row r="7" spans="1:11" s="14" customFormat="1" ht="19.5" customHeight="1" x14ac:dyDescent="0.25">
      <c r="A7" s="1"/>
      <c r="B7" s="13">
        <f t="array" aca="1" ref="B7:H7" ca="1">DaysAndWeeks+DATE(CalendarYear,1,1)-WEEKDAY(DATE(CalendarYear,1,1),(WeekStart="月曜日")+1)+15</f>
        <v>43842</v>
      </c>
      <c r="C7" s="13">
        <f ca="1"/>
        <v>43843</v>
      </c>
      <c r="D7" s="13">
        <f ca="1"/>
        <v>43844</v>
      </c>
      <c r="E7" s="13">
        <f ca="1"/>
        <v>43845</v>
      </c>
      <c r="F7" s="13">
        <f ca="1"/>
        <v>43846</v>
      </c>
      <c r="G7" s="13">
        <f ca="1"/>
        <v>43847</v>
      </c>
      <c r="H7" s="13">
        <f ca="1"/>
        <v>43848</v>
      </c>
      <c r="J7" s="18"/>
    </row>
    <row r="8" spans="1:11" ht="57.95" customHeight="1" x14ac:dyDescent="0.25"/>
    <row r="9" spans="1:11" s="14" customFormat="1" ht="19.5" customHeight="1" x14ac:dyDescent="0.25">
      <c r="A9" s="1"/>
      <c r="B9" s="16">
        <f t="array" aca="1" ref="B9:H9" ca="1">DaysAndWeeks+DATE(CalendarYear,1,1)-WEEKDAY(DATE(CalendarYear,1,1),(WeekStart="月曜日")+1)+22</f>
        <v>43849</v>
      </c>
      <c r="C9" s="16">
        <f ca="1"/>
        <v>43850</v>
      </c>
      <c r="D9" s="16">
        <f ca="1"/>
        <v>43851</v>
      </c>
      <c r="E9" s="16">
        <f ca="1"/>
        <v>43852</v>
      </c>
      <c r="F9" s="16">
        <f ca="1"/>
        <v>43853</v>
      </c>
      <c r="G9" s="16">
        <f ca="1"/>
        <v>43854</v>
      </c>
      <c r="H9" s="16">
        <f ca="1"/>
        <v>43855</v>
      </c>
    </row>
    <row r="10" spans="1:11" ht="57.95" customHeight="1" x14ac:dyDescent="0.25">
      <c r="B10" s="17"/>
      <c r="C10" s="17"/>
      <c r="D10" s="17"/>
      <c r="E10" s="17"/>
      <c r="F10" s="17"/>
      <c r="G10" s="17"/>
      <c r="H10" s="17"/>
    </row>
    <row r="11" spans="1:11" s="14" customFormat="1" ht="19.5" customHeight="1" x14ac:dyDescent="0.25">
      <c r="A11" s="1"/>
      <c r="B11" s="13">
        <f t="array" aca="1" ref="B11:H11" ca="1">DaysAndWeeks+DATE(CalendarYear,1,1)-WEEKDAY(DATE(CalendarYear,1,1),(WeekStart="月曜日")+1)+29</f>
        <v>43856</v>
      </c>
      <c r="C11" s="13">
        <f ca="1"/>
        <v>43857</v>
      </c>
      <c r="D11" s="13">
        <f ca="1"/>
        <v>43858</v>
      </c>
      <c r="E11" s="13">
        <f ca="1"/>
        <v>43859</v>
      </c>
      <c r="F11" s="13">
        <f ca="1"/>
        <v>43860</v>
      </c>
      <c r="G11" s="13">
        <f ca="1"/>
        <v>43861</v>
      </c>
      <c r="H11" s="13">
        <f ca="1"/>
        <v>43862</v>
      </c>
    </row>
    <row r="12" spans="1:11" ht="57.95" customHeight="1" x14ac:dyDescent="0.25"/>
    <row r="13" spans="1:11" s="14" customFormat="1" ht="19.5" customHeight="1" x14ac:dyDescent="0.25">
      <c r="A13" s="1"/>
      <c r="B13" s="16">
        <f t="array" aca="1" ref="B13:C13" ca="1">DaysAndWeeks+DATE(CalendarYear,1,1)-WEEKDAY(DATE(CalendarYear,1,1),(WeekStart="月曜日")+1)+36</f>
        <v>43863</v>
      </c>
      <c r="C13" s="16">
        <f ca="1"/>
        <v>43864</v>
      </c>
      <c r="D13" s="27" t="s">
        <v>0</v>
      </c>
      <c r="E13" s="28"/>
      <c r="F13" s="28"/>
      <c r="G13" s="28"/>
      <c r="H13" s="28"/>
    </row>
    <row r="14" spans="1:11" ht="57.95" customHeight="1" x14ac:dyDescent="0.25">
      <c r="B14" s="17"/>
      <c r="C14" s="17"/>
      <c r="D14" s="27"/>
      <c r="E14" s="28"/>
      <c r="F14" s="28"/>
      <c r="G14" s="28"/>
      <c r="H14" s="28"/>
    </row>
  </sheetData>
  <mergeCells count="2">
    <mergeCell ref="D13:D14"/>
    <mergeCell ref="E13:H14"/>
  </mergeCells>
  <phoneticPr fontId="1" type="noConversion"/>
  <conditionalFormatting sqref="B11:H11 B13:C13">
    <cfRule type="expression" dxfId="23" priority="24">
      <formula>AND(DAY(B11)&gt;=1,DAY(B11)&lt;=15)</formula>
    </cfRule>
  </conditionalFormatting>
  <conditionalFormatting sqref="B3:G3">
    <cfRule type="expression" dxfId="22" priority="23">
      <formula>DAY(B3)&gt;8</formula>
    </cfRule>
  </conditionalFormatting>
  <dataValidations count="14">
    <dataValidation type="list" errorStyle="warning" allowBlank="1" showInputMessage="1" showErrorMessage="1" error="リストから日付を選びます。[キャンセル] を選択し、Alt キーを押しながら下矢印キーを押して、ドロップダウン リストから日付を選びます。" prompt="このセルで週の最初の曜日を選びます。Alt キーを押しながら下方向キーを押してドロップダウン リストを開き、Enter キーを押して週の最初の曜日を選択します。" sqref="K3">
      <formula1>"日曜日,月曜日"</formula1>
    </dataValidation>
    <dataValidation allowBlank="1" showInputMessage="1" showErrorMessage="1" prompt="このブックでは、カスタムの 1 か月カレンダーを作成します。この 1 月のワークシートを使って、すべての月の年および週の最初の曜日をカスタマイズします。月ごとに別のワークシート上にあります" sqref="A1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年を入力し、下のセルでカレンダーの最初の曜日を選択します。これらのカレンダー設定のセルは印刷されません" sqref="J1"/>
    <dataValidation allowBlank="1" showInputMessage="1" showErrorMessage="1" prompt="右側のセルに年を入力します" sqref="J2"/>
    <dataValidation allowBlank="1" showInputMessage="1" showErrorMessage="1" prompt="右側のセルで週の最初の曜日を選びます" sqref="J3"/>
    <dataValidation allowBlank="1" showInputMessage="1" showErrorMessage="1" prompt="このセルに年を入力します" sqref="K2"/>
    <dataValidation allowBlank="1" showInputMessage="1" showErrorMessage="1" prompt="この行には、このカレンダーの曜日名が含まれます。このセルには、週の最初の曜日が含まれます。最初の曜日を変更するには、セル K3 に新しい曜日を入力します" sqref="B2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セルの年は、セル K2 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曜日は自動的に決定されます" sqref="C2:H2"/>
    <dataValidation allowBlank="1" showInputMessage="1" showErrorMessage="1" prompt="この行と行 6、8、10、12、14 は、上のセルのカレンダー日に関連する毎日のメモを入力するためのセルです" sqref="B4"/>
    <dataValidation allowBlank="1" showInputMessage="1" showErrorMessage="1" prompt="このセルにメモを入力します" sqref="E13:H14"/>
    <dataValidation allowBlank="1" showInputMessage="1" showErrorMessage="1" prompt="右側のセルにメモを入力します" sqref="D13:D14"/>
  </dataValidations>
  <printOptions horizontalCentered="1" verticalCentered="1"/>
  <pageMargins left="0.7" right="0.7" top="0.75" bottom="0.75" header="0.3" footer="0.3"/>
  <pageSetup paperSize="9" orientation="landscape" r:id="rId1"/>
  <headerFooter differentFirst="1" alignWithMargins="0">
    <oddFooter>Page &amp;P of &amp;N</oddFooter>
  </headerFooter>
  <customProperties>
    <customPr name="SheetChanged" r:id="rId2"/>
  </customProperties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2" tint="-0.499984740745262"/>
    <pageSetUpPr fitToPage="1"/>
  </sheetPr>
  <dimension ref="B1:H14"/>
  <sheetViews>
    <sheetView showGridLines="0" topLeftCell="A2" workbookViewId="0">
      <selection activeCell="I4" sqref="I4"/>
    </sheetView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3" width="18.33203125" style="1" customWidth="1"/>
    <col min="4" max="6" width="17.77734375" style="1" customWidth="1"/>
    <col min="7" max="7" width="17.109375" style="1" customWidth="1"/>
    <col min="8" max="8" width="17" style="1" customWidth="1"/>
    <col min="9" max="9" width="2.77734375" style="1" customWidth="1"/>
    <col min="10" max="16384" width="8.88671875" style="1"/>
  </cols>
  <sheetData>
    <row r="1" spans="2:8" ht="59.25" customHeight="1" x14ac:dyDescent="0.25">
      <c r="B1" s="3" t="str">
        <f ca="1">"10 月"&amp;CalendarYear</f>
        <v>10 月2020</v>
      </c>
      <c r="C1" s="3"/>
      <c r="D1" s="3"/>
      <c r="E1" s="5"/>
      <c r="F1" s="5"/>
      <c r="G1" s="5"/>
      <c r="H1" s="19"/>
    </row>
    <row r="2" spans="2:8" ht="21.75" customHeight="1" thickBot="1" x14ac:dyDescent="0.3"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2:8" ht="19.5" customHeight="1" x14ac:dyDescent="0.25">
      <c r="B3" s="13">
        <f t="array" aca="1" ref="B3:H3" ca="1">DaysAndWeeks+DATE(CalendarYear,10,1)-WEEKDAY(DATE(CalendarYear,10,1),(WeekStart="月曜日")+1)+1</f>
        <v>44101</v>
      </c>
      <c r="C3" s="13">
        <f ca="1"/>
        <v>44102</v>
      </c>
      <c r="D3" s="13">
        <f ca="1"/>
        <v>44103</v>
      </c>
      <c r="E3" s="13">
        <f ca="1"/>
        <v>44104</v>
      </c>
      <c r="F3" s="13">
        <f ca="1"/>
        <v>44105</v>
      </c>
      <c r="G3" s="13">
        <f ca="1"/>
        <v>44106</v>
      </c>
      <c r="H3" s="13">
        <f ca="1"/>
        <v>44107</v>
      </c>
    </row>
    <row r="4" spans="2:8" ht="57.95" customHeight="1" x14ac:dyDescent="0.25">
      <c r="F4" s="21" t="s">
        <v>7</v>
      </c>
    </row>
    <row r="5" spans="2:8" ht="19.5" customHeight="1" x14ac:dyDescent="0.25">
      <c r="B5" s="20">
        <f t="array" aca="1" ref="B5:H5" ca="1">DaysAndWeeks+DATE(CalendarYear,10,1)-WEEKDAY(DATE(CalendarYear,10,1),(WeekStart="月曜日")+1)+8</f>
        <v>44108</v>
      </c>
      <c r="C5" s="20">
        <f ca="1"/>
        <v>44109</v>
      </c>
      <c r="D5" s="20">
        <f ca="1"/>
        <v>44110</v>
      </c>
      <c r="E5" s="20">
        <f ca="1"/>
        <v>44111</v>
      </c>
      <c r="F5" s="20">
        <f ca="1"/>
        <v>44112</v>
      </c>
      <c r="G5" s="20">
        <f ca="1"/>
        <v>44113</v>
      </c>
      <c r="H5" s="20">
        <f ca="1"/>
        <v>44114</v>
      </c>
    </row>
    <row r="6" spans="2:8" ht="57.95" customHeight="1" x14ac:dyDescent="0.25">
      <c r="B6" s="17"/>
      <c r="C6" s="17"/>
      <c r="D6" s="17"/>
      <c r="E6" s="17"/>
      <c r="F6" s="23" t="s">
        <v>8</v>
      </c>
      <c r="G6" s="17"/>
      <c r="H6" s="17"/>
    </row>
    <row r="7" spans="2:8" ht="19.5" customHeight="1" x14ac:dyDescent="0.25">
      <c r="B7" s="13">
        <f t="array" aca="1" ref="B7:H7" ca="1">DaysAndWeeks+DATE(CalendarYear,10,1)-WEEKDAY(DATE(CalendarYear,10,1),(WeekStart="月曜日")+1)+15</f>
        <v>44115</v>
      </c>
      <c r="C7" s="13">
        <f ca="1"/>
        <v>44116</v>
      </c>
      <c r="D7" s="13">
        <f ca="1"/>
        <v>44117</v>
      </c>
      <c r="E7" s="13">
        <f ca="1"/>
        <v>44118</v>
      </c>
      <c r="F7" s="13">
        <f ca="1"/>
        <v>44119</v>
      </c>
      <c r="G7" s="13">
        <f ca="1"/>
        <v>44120</v>
      </c>
      <c r="H7" s="13">
        <f ca="1"/>
        <v>44121</v>
      </c>
    </row>
    <row r="8" spans="2:8" ht="62.25" customHeight="1" x14ac:dyDescent="0.25">
      <c r="C8" s="22" t="s">
        <v>9</v>
      </c>
      <c r="F8" s="22" t="s">
        <v>6</v>
      </c>
    </row>
    <row r="9" spans="2:8" ht="19.5" customHeight="1" x14ac:dyDescent="0.25">
      <c r="B9" s="20">
        <f t="array" aca="1" ref="B9:H9" ca="1">DaysAndWeeks+DATE(CalendarYear,10,1)-WEEKDAY(DATE(CalendarYear,10,1),(WeekStart="月曜日")+1)+22</f>
        <v>44122</v>
      </c>
      <c r="C9" s="20">
        <f ca="1"/>
        <v>44123</v>
      </c>
      <c r="D9" s="20">
        <f ca="1"/>
        <v>44124</v>
      </c>
      <c r="E9" s="20">
        <f ca="1"/>
        <v>44125</v>
      </c>
      <c r="F9" s="20">
        <f ca="1"/>
        <v>44126</v>
      </c>
      <c r="G9" s="20">
        <f ca="1"/>
        <v>44127</v>
      </c>
      <c r="H9" s="20">
        <f ca="1"/>
        <v>44128</v>
      </c>
    </row>
    <row r="10" spans="2:8" ht="57.95" customHeight="1" x14ac:dyDescent="0.25">
      <c r="B10" s="17"/>
      <c r="C10" s="17"/>
      <c r="D10" s="17"/>
      <c r="E10" s="17"/>
      <c r="F10" s="23" t="s">
        <v>5</v>
      </c>
      <c r="G10" s="17"/>
      <c r="H10" s="17"/>
    </row>
    <row r="11" spans="2:8" ht="19.5" customHeight="1" x14ac:dyDescent="0.25">
      <c r="B11" s="13">
        <f t="array" aca="1" ref="B11:H11" ca="1">DaysAndWeeks+DATE(CalendarYear,10,1)-WEEKDAY(DATE(CalendarYear,10,1),(WeekStart="月曜日")+1)+29</f>
        <v>44129</v>
      </c>
      <c r="C11" s="13">
        <f ca="1"/>
        <v>44130</v>
      </c>
      <c r="D11" s="13">
        <f ca="1"/>
        <v>44131</v>
      </c>
      <c r="E11" s="13">
        <f ca="1"/>
        <v>44132</v>
      </c>
      <c r="F11" s="13">
        <f ca="1"/>
        <v>44133</v>
      </c>
      <c r="G11" s="13">
        <f ca="1"/>
        <v>44134</v>
      </c>
      <c r="H11" s="13">
        <f ca="1"/>
        <v>44135</v>
      </c>
    </row>
    <row r="12" spans="2:8" ht="57.95" customHeight="1" x14ac:dyDescent="0.25">
      <c r="F12" s="22" t="s">
        <v>6</v>
      </c>
    </row>
    <row r="13" spans="2:8" ht="19.5" customHeight="1" x14ac:dyDescent="0.25">
      <c r="B13" s="20">
        <f t="array" aca="1" ref="B13:C13" ca="1">DaysAndWeeks+DATE(CalendarYear,10,1)-WEEKDAY(DATE(CalendarYear,10,1),(WeekStart="月曜日")+1)+36</f>
        <v>44136</v>
      </c>
      <c r="C13" s="20">
        <f ca="1"/>
        <v>44137</v>
      </c>
      <c r="D13" s="27" t="s">
        <v>0</v>
      </c>
      <c r="E13" s="29"/>
      <c r="F13" s="29"/>
      <c r="G13" s="29"/>
      <c r="H13" s="29"/>
    </row>
    <row r="14" spans="2:8" ht="57.95" customHeight="1" x14ac:dyDescent="0.25">
      <c r="B14" s="17"/>
      <c r="C14" s="17"/>
      <c r="D14" s="27"/>
      <c r="E14" s="29"/>
      <c r="F14" s="29"/>
      <c r="G14" s="29"/>
      <c r="H14" s="29"/>
    </row>
  </sheetData>
  <mergeCells count="2">
    <mergeCell ref="D13:D14"/>
    <mergeCell ref="E13:H14"/>
  </mergeCells>
  <phoneticPr fontId="6"/>
  <conditionalFormatting sqref="B11:H11 B13:C13">
    <cfRule type="expression" dxfId="5" priority="2">
      <formula>AND(DAY(B11)&gt;=1,DAY(B11)&lt;=15)</formula>
    </cfRule>
  </conditionalFormatting>
  <conditionalFormatting sqref="B3:G3">
    <cfRule type="expression" dxfId="4" priority="1">
      <formula>DAY(B3)&gt;8</formula>
    </cfRule>
  </conditionalFormatting>
  <dataValidations count="9">
    <dataValidation allowBlank="1" showInputMessage="1" showErrorMessage="1" prompt="曜日は自動的に決定されます" sqref="C2:H2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10 月の月間カレンダー" sqref="A1"/>
    <dataValidation allowBlank="1" showInputMessage="1" showErrorMessage="1" prompt="右側のセルにメモを入力します" sqref="D13:D14"/>
    <dataValidation allowBlank="1" showInputMessage="1" showErrorMessage="1" prompt="このセルにメモを入力します" sqref="E13:H14"/>
    <dataValidation allowBlank="1" showInputMessage="1" showErrorMessage="1" prompt="この行と行 6、8、10、12、14 は、上のセルのカレンダー日に関連する毎日のメモを入力するためのセルです" sqref="B4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2" tint="-0.89999084444715716"/>
    <pageSetUpPr fitToPage="1"/>
  </sheetPr>
  <dimension ref="B1:H14"/>
  <sheetViews>
    <sheetView showGridLines="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6384" width="8.88671875" style="1"/>
  </cols>
  <sheetData>
    <row r="1" spans="2:8" ht="59.25" customHeight="1" x14ac:dyDescent="0.25">
      <c r="B1" s="3" t="str">
        <f ca="1">"11 月 "&amp;CalendarYear</f>
        <v>11 月 2020</v>
      </c>
      <c r="C1" s="3"/>
      <c r="D1" s="3"/>
      <c r="E1" s="5"/>
      <c r="F1" s="5"/>
      <c r="G1" s="5"/>
      <c r="H1" s="19"/>
    </row>
    <row r="2" spans="2:8" ht="21.75" customHeight="1" thickBot="1" x14ac:dyDescent="0.3"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2:8" ht="19.5" customHeight="1" x14ac:dyDescent="0.25">
      <c r="B3" s="13">
        <f t="array" aca="1" ref="B3:H3" ca="1">DaysAndWeeks+DATE(CalendarYear,11,1)-WEEKDAY(DATE(CalendarYear,11,1),(WeekStart="月曜日")+1)+1</f>
        <v>44136</v>
      </c>
      <c r="C3" s="13">
        <f ca="1"/>
        <v>44137</v>
      </c>
      <c r="D3" s="13">
        <f ca="1"/>
        <v>44138</v>
      </c>
      <c r="E3" s="13">
        <f ca="1"/>
        <v>44139</v>
      </c>
      <c r="F3" s="13">
        <f ca="1"/>
        <v>44140</v>
      </c>
      <c r="G3" s="13">
        <f ca="1"/>
        <v>44141</v>
      </c>
      <c r="H3" s="13">
        <f ca="1"/>
        <v>44142</v>
      </c>
    </row>
    <row r="4" spans="2:8" ht="57.95" customHeight="1" x14ac:dyDescent="0.25"/>
    <row r="5" spans="2:8" ht="19.5" customHeight="1" x14ac:dyDescent="0.25">
      <c r="B5" s="20">
        <f t="array" aca="1" ref="B5:H5" ca="1">DaysAndWeeks+DATE(CalendarYear,11,1)-WEEKDAY(DATE(CalendarYear,11,1),(WeekStart="月曜日")+1)+8</f>
        <v>44143</v>
      </c>
      <c r="C5" s="20">
        <f ca="1"/>
        <v>44144</v>
      </c>
      <c r="D5" s="20">
        <f ca="1"/>
        <v>44145</v>
      </c>
      <c r="E5" s="20">
        <f ca="1"/>
        <v>44146</v>
      </c>
      <c r="F5" s="20">
        <f ca="1"/>
        <v>44147</v>
      </c>
      <c r="G5" s="20">
        <f ca="1"/>
        <v>44148</v>
      </c>
      <c r="H5" s="20">
        <f ca="1"/>
        <v>44149</v>
      </c>
    </row>
    <row r="6" spans="2:8" ht="57.95" customHeight="1" x14ac:dyDescent="0.25">
      <c r="B6" s="17"/>
      <c r="C6" s="17"/>
      <c r="D6" s="17"/>
      <c r="E6" s="17"/>
      <c r="F6" s="17"/>
      <c r="G6" s="17"/>
      <c r="H6" s="17"/>
    </row>
    <row r="7" spans="2:8" ht="19.5" customHeight="1" x14ac:dyDescent="0.25">
      <c r="B7" s="13">
        <f t="array" aca="1" ref="B7:H7" ca="1">DaysAndWeeks+DATE(CalendarYear,11,1)-WEEKDAY(DATE(CalendarYear,11,1),(WeekStart="月曜日")+1)+15</f>
        <v>44150</v>
      </c>
      <c r="C7" s="13">
        <f ca="1"/>
        <v>44151</v>
      </c>
      <c r="D7" s="13">
        <f ca="1"/>
        <v>44152</v>
      </c>
      <c r="E7" s="13">
        <f ca="1"/>
        <v>44153</v>
      </c>
      <c r="F7" s="13">
        <f ca="1"/>
        <v>44154</v>
      </c>
      <c r="G7" s="13">
        <f ca="1"/>
        <v>44155</v>
      </c>
      <c r="H7" s="13">
        <f ca="1"/>
        <v>44156</v>
      </c>
    </row>
    <row r="8" spans="2:8" ht="57.95" customHeight="1" x14ac:dyDescent="0.25"/>
    <row r="9" spans="2:8" ht="19.5" customHeight="1" x14ac:dyDescent="0.25">
      <c r="B9" s="20">
        <f t="array" aca="1" ref="B9:H9" ca="1">DaysAndWeeks+DATE(CalendarYear,11,1)-WEEKDAY(DATE(CalendarYear,11,1),(WeekStart="月曜日")+1)+22</f>
        <v>44157</v>
      </c>
      <c r="C9" s="20">
        <f ca="1"/>
        <v>44158</v>
      </c>
      <c r="D9" s="20">
        <f ca="1"/>
        <v>44159</v>
      </c>
      <c r="E9" s="20">
        <f ca="1"/>
        <v>44160</v>
      </c>
      <c r="F9" s="20">
        <f ca="1"/>
        <v>44161</v>
      </c>
      <c r="G9" s="20">
        <f ca="1"/>
        <v>44162</v>
      </c>
      <c r="H9" s="20">
        <f ca="1"/>
        <v>44163</v>
      </c>
    </row>
    <row r="10" spans="2:8" ht="57.95" customHeight="1" x14ac:dyDescent="0.25">
      <c r="B10" s="17"/>
      <c r="C10" s="17"/>
      <c r="D10" s="17"/>
      <c r="E10" s="17"/>
      <c r="F10" s="17"/>
      <c r="G10" s="17"/>
      <c r="H10" s="17"/>
    </row>
    <row r="11" spans="2:8" ht="19.5" customHeight="1" x14ac:dyDescent="0.25">
      <c r="B11" s="13">
        <f t="array" aca="1" ref="B11:H11" ca="1">DaysAndWeeks+DATE(CalendarYear,11,1)-WEEKDAY(DATE(CalendarYear,11,1),(WeekStart="月曜日")+1)+29</f>
        <v>44164</v>
      </c>
      <c r="C11" s="13">
        <f ca="1"/>
        <v>44165</v>
      </c>
      <c r="D11" s="13">
        <f ca="1"/>
        <v>44166</v>
      </c>
      <c r="E11" s="13">
        <f ca="1"/>
        <v>44167</v>
      </c>
      <c r="F11" s="13">
        <f ca="1"/>
        <v>44168</v>
      </c>
      <c r="G11" s="13">
        <f ca="1"/>
        <v>44169</v>
      </c>
      <c r="H11" s="13">
        <f ca="1"/>
        <v>44170</v>
      </c>
    </row>
    <row r="12" spans="2:8" ht="57.95" customHeight="1" x14ac:dyDescent="0.25"/>
    <row r="13" spans="2:8" ht="19.5" customHeight="1" x14ac:dyDescent="0.25">
      <c r="B13" s="20">
        <f t="array" aca="1" ref="B13:C13" ca="1">DaysAndWeeks+DATE(CalendarYear,11,1)-WEEKDAY(DATE(CalendarYear,11,1),(WeekStart="月曜日")+1)+36</f>
        <v>44171</v>
      </c>
      <c r="C13" s="20">
        <f ca="1"/>
        <v>44172</v>
      </c>
      <c r="D13" s="27" t="s">
        <v>0</v>
      </c>
      <c r="E13" s="28"/>
      <c r="F13" s="28"/>
      <c r="G13" s="28"/>
      <c r="H13" s="28"/>
    </row>
    <row r="14" spans="2:8" ht="57.95" customHeight="1" x14ac:dyDescent="0.25">
      <c r="B14" s="17"/>
      <c r="C14" s="17"/>
      <c r="D14" s="27"/>
      <c r="E14" s="28"/>
      <c r="F14" s="28"/>
      <c r="G14" s="28"/>
      <c r="H14" s="28"/>
    </row>
  </sheetData>
  <mergeCells count="2">
    <mergeCell ref="D13:D14"/>
    <mergeCell ref="E13:H14"/>
  </mergeCells>
  <phoneticPr fontId="6"/>
  <conditionalFormatting sqref="B11:H11 B13:C13">
    <cfRule type="expression" dxfId="3" priority="2">
      <formula>AND(DAY(B11)&gt;=1,DAY(B11)&lt;=15)</formula>
    </cfRule>
  </conditionalFormatting>
  <conditionalFormatting sqref="B3:G3">
    <cfRule type="expression" dxfId="2" priority="1">
      <formula>DAY(B3)&gt;8</formula>
    </cfRule>
  </conditionalFormatting>
  <dataValidations count="9">
    <dataValidation allowBlank="1" showInputMessage="1" showErrorMessage="1" prompt="曜日は自動的に決定されます" sqref="C2:H2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11 月の月間カレンダー" sqref="A1"/>
    <dataValidation allowBlank="1" showInputMessage="1" showErrorMessage="1" prompt="右側のセルにメモを入力します" sqref="D13:D14"/>
    <dataValidation allowBlank="1" showInputMessage="1" showErrorMessage="1" prompt="このセルにメモを入力します" sqref="E13:H14"/>
    <dataValidation allowBlank="1" showInputMessage="1" showErrorMessage="1" prompt="この行と行 6、8、10、12、14 は、上のセルのカレンダー日に関連する毎日のメモを入力するためのセルです" sqref="B4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1" tint="4.9989318521683403E-2"/>
    <pageSetUpPr fitToPage="1"/>
  </sheetPr>
  <dimension ref="B1:H14"/>
  <sheetViews>
    <sheetView showGridLines="0" tabSelected="1" workbookViewId="0">
      <selection activeCell="D10" sqref="D10"/>
    </sheetView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6384" width="8.88671875" style="1"/>
  </cols>
  <sheetData>
    <row r="1" spans="2:8" ht="59.25" customHeight="1" x14ac:dyDescent="0.25">
      <c r="B1" s="3" t="str">
        <f ca="1">"12 月 "&amp;CalendarYear</f>
        <v>12 月 2020</v>
      </c>
      <c r="C1" s="3"/>
      <c r="D1" s="3"/>
      <c r="E1" s="5"/>
      <c r="F1" s="5"/>
      <c r="G1" s="5"/>
      <c r="H1" s="19"/>
    </row>
    <row r="2" spans="2:8" ht="21.75" customHeight="1" thickBot="1" x14ac:dyDescent="0.3"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2:8" ht="19.5" customHeight="1" x14ac:dyDescent="0.25">
      <c r="B3" s="13">
        <f t="array" aca="1" ref="B3:H3" ca="1">DaysAndWeeks+DATE(CalendarYear,12,1)-WEEKDAY(DATE(CalendarYear,12,1),(WeekStart="月曜日")+1)+1</f>
        <v>44164</v>
      </c>
      <c r="C3" s="13">
        <f ca="1"/>
        <v>44165</v>
      </c>
      <c r="D3" s="13">
        <f ca="1"/>
        <v>44166</v>
      </c>
      <c r="E3" s="13">
        <f ca="1"/>
        <v>44167</v>
      </c>
      <c r="F3" s="13">
        <f ca="1"/>
        <v>44168</v>
      </c>
      <c r="G3" s="13">
        <f ca="1"/>
        <v>44169</v>
      </c>
      <c r="H3" s="13">
        <f ca="1"/>
        <v>44170</v>
      </c>
    </row>
    <row r="4" spans="2:8" ht="57.95" customHeight="1" x14ac:dyDescent="0.25">
      <c r="D4" s="25" t="s">
        <v>10</v>
      </c>
    </row>
    <row r="5" spans="2:8" ht="19.5" customHeight="1" x14ac:dyDescent="0.25">
      <c r="B5" s="20">
        <f t="array" aca="1" ref="B5:H5" ca="1">DaysAndWeeks+DATE(CalendarYear,12,1)-WEEKDAY(DATE(CalendarYear,12,1),(WeekStart="月曜日")+1)+8</f>
        <v>44171</v>
      </c>
      <c r="C5" s="20">
        <f ca="1"/>
        <v>44172</v>
      </c>
      <c r="D5" s="20">
        <f ca="1"/>
        <v>44173</v>
      </c>
      <c r="E5" s="20">
        <f ca="1"/>
        <v>44174</v>
      </c>
      <c r="F5" s="20">
        <f ca="1"/>
        <v>44175</v>
      </c>
      <c r="G5" s="20">
        <f ca="1"/>
        <v>44176</v>
      </c>
      <c r="H5" s="20">
        <f ca="1"/>
        <v>44177</v>
      </c>
    </row>
    <row r="6" spans="2:8" ht="57.95" customHeight="1" x14ac:dyDescent="0.25">
      <c r="B6" s="17"/>
      <c r="C6" s="17"/>
      <c r="D6" s="17"/>
      <c r="E6" s="17"/>
      <c r="F6" s="17"/>
      <c r="G6" s="17"/>
      <c r="H6" s="17"/>
    </row>
    <row r="7" spans="2:8" ht="19.5" customHeight="1" x14ac:dyDescent="0.25">
      <c r="B7" s="13">
        <f t="array" aca="1" ref="B7:H7" ca="1">DaysAndWeeks+DATE(CalendarYear,12,1)-WEEKDAY(DATE(CalendarYear,12,1),(WeekStart="月曜日")+1)+15</f>
        <v>44178</v>
      </c>
      <c r="C7" s="13">
        <f ca="1"/>
        <v>44179</v>
      </c>
      <c r="D7" s="13">
        <f ca="1"/>
        <v>44180</v>
      </c>
      <c r="E7" s="13">
        <f ca="1"/>
        <v>44181</v>
      </c>
      <c r="F7" s="13">
        <f ca="1"/>
        <v>44182</v>
      </c>
      <c r="G7" s="13">
        <f ca="1"/>
        <v>44183</v>
      </c>
      <c r="H7" s="13">
        <f ca="1"/>
        <v>44184</v>
      </c>
    </row>
    <row r="8" spans="2:8" ht="57.95" customHeight="1" x14ac:dyDescent="0.25">
      <c r="E8" s="24" t="s">
        <v>11</v>
      </c>
    </row>
    <row r="9" spans="2:8" ht="19.5" customHeight="1" x14ac:dyDescent="0.25">
      <c r="B9" s="20">
        <f t="array" aca="1" ref="B9:H9" ca="1">DaysAndWeeks+DATE(CalendarYear,12,1)-WEEKDAY(DATE(CalendarYear,12,1),(WeekStart="月曜日")+1)+22</f>
        <v>44185</v>
      </c>
      <c r="C9" s="20">
        <f ca="1"/>
        <v>44186</v>
      </c>
      <c r="D9" s="20">
        <f ca="1"/>
        <v>44187</v>
      </c>
      <c r="E9" s="20">
        <f ca="1"/>
        <v>44188</v>
      </c>
      <c r="F9" s="20">
        <f ca="1"/>
        <v>44189</v>
      </c>
      <c r="G9" s="20">
        <f ca="1"/>
        <v>44190</v>
      </c>
      <c r="H9" s="20">
        <f ca="1"/>
        <v>44191</v>
      </c>
    </row>
    <row r="10" spans="2:8" ht="57.95" customHeight="1" x14ac:dyDescent="0.25">
      <c r="B10" s="17"/>
      <c r="C10" s="26" t="s">
        <v>12</v>
      </c>
      <c r="D10" s="17"/>
      <c r="E10" s="17"/>
      <c r="F10" s="17"/>
      <c r="G10" s="17"/>
      <c r="H10" s="17"/>
    </row>
    <row r="11" spans="2:8" ht="19.5" customHeight="1" x14ac:dyDescent="0.25">
      <c r="B11" s="13">
        <f t="array" aca="1" ref="B11:H11" ca="1">DaysAndWeeks+DATE(CalendarYear,12,1)-WEEKDAY(DATE(CalendarYear,12,1),(WeekStart="月曜日")+1)+29</f>
        <v>44192</v>
      </c>
      <c r="C11" s="13">
        <f ca="1"/>
        <v>44193</v>
      </c>
      <c r="D11" s="13">
        <f ca="1"/>
        <v>44194</v>
      </c>
      <c r="E11" s="13">
        <f ca="1"/>
        <v>44195</v>
      </c>
      <c r="F11" s="13">
        <f ca="1"/>
        <v>44196</v>
      </c>
      <c r="G11" s="13">
        <f ca="1"/>
        <v>44197</v>
      </c>
      <c r="H11" s="13">
        <f ca="1"/>
        <v>44198</v>
      </c>
    </row>
    <row r="12" spans="2:8" ht="57.95" customHeight="1" x14ac:dyDescent="0.25"/>
    <row r="13" spans="2:8" ht="19.5" customHeight="1" x14ac:dyDescent="0.25">
      <c r="B13" s="20">
        <f t="array" aca="1" ref="B13:C13" ca="1">DaysAndWeeks+DATE(CalendarYear,12,1)-WEEKDAY(DATE(CalendarYear,12,1),(WeekStart="月曜日")+1)+36</f>
        <v>44199</v>
      </c>
      <c r="C13" s="20">
        <f ca="1"/>
        <v>44200</v>
      </c>
      <c r="D13" s="27" t="s">
        <v>0</v>
      </c>
      <c r="E13" s="28"/>
      <c r="F13" s="28"/>
      <c r="G13" s="28"/>
      <c r="H13" s="28"/>
    </row>
    <row r="14" spans="2:8" ht="57.95" customHeight="1" x14ac:dyDescent="0.25">
      <c r="B14" s="17"/>
      <c r="C14" s="17"/>
      <c r="D14" s="27"/>
      <c r="E14" s="28"/>
      <c r="F14" s="28"/>
      <c r="G14" s="28"/>
      <c r="H14" s="28"/>
    </row>
  </sheetData>
  <mergeCells count="2">
    <mergeCell ref="D13:D14"/>
    <mergeCell ref="E13:H14"/>
  </mergeCells>
  <phoneticPr fontId="6"/>
  <conditionalFormatting sqref="B11:H11 B13:C13">
    <cfRule type="expression" dxfId="1" priority="2">
      <formula>AND(DAY(B11)&gt;=1,DAY(B11)&lt;=15)</formula>
    </cfRule>
  </conditionalFormatting>
  <conditionalFormatting sqref="B3:G3">
    <cfRule type="expression" dxfId="0" priority="1">
      <formula>DAY(B3)&gt;8</formula>
    </cfRule>
  </conditionalFormatting>
  <dataValidations count="9">
    <dataValidation allowBlank="1" showInputMessage="1" showErrorMessage="1" prompt="曜日は自動的に決定されます" sqref="C2:H2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12 月の月間カレンダー" sqref="A1"/>
    <dataValidation allowBlank="1" showInputMessage="1" showErrorMessage="1" prompt="右側のセルにメモを入力します" sqref="D13:D14"/>
    <dataValidation allowBlank="1" showInputMessage="1" showErrorMessage="1" prompt="このセルにメモを入力します" sqref="E13:H14"/>
    <dataValidation allowBlank="1" showInputMessage="1" showErrorMessage="1" prompt="この行と行 6、8、10、12、14 は、上のセルのカレンダー日に関連する毎日のメモを入力するためのセルです" sqref="B4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249977111117893"/>
    <pageSetUpPr fitToPage="1"/>
  </sheetPr>
  <dimension ref="A1:H14"/>
  <sheetViews>
    <sheetView showGridLines="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2.109375" style="1" customWidth="1"/>
    <col min="11" max="16384" width="8.88671875" style="1"/>
  </cols>
  <sheetData>
    <row r="1" spans="1:8" s="7" customFormat="1" ht="59.25" customHeight="1" x14ac:dyDescent="0.25">
      <c r="A1" s="1"/>
      <c r="B1" s="3" t="str">
        <f ca="1">"2 月 "&amp;CalendarYear</f>
        <v>2 月 2020</v>
      </c>
      <c r="C1" s="3"/>
      <c r="D1" s="3"/>
      <c r="E1" s="5"/>
      <c r="F1" s="5"/>
      <c r="G1" s="5"/>
      <c r="H1" s="19"/>
    </row>
    <row r="2" spans="1:8" s="10" customFormat="1" ht="21.75" customHeight="1" thickBot="1" x14ac:dyDescent="0.3">
      <c r="A2" s="1"/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1:8" s="14" customFormat="1" ht="19.5" customHeight="1" x14ac:dyDescent="0.25">
      <c r="A3" s="1"/>
      <c r="B3" s="13">
        <f t="array" aca="1" ref="B3:H3" ca="1">DaysAndWeeks+DATE(CalendarYear,2,1)-WEEKDAY(DATE(CalendarYear,2,1),(WeekStart="月曜日")+1)+1</f>
        <v>43856</v>
      </c>
      <c r="C3" s="13">
        <f ca="1"/>
        <v>43857</v>
      </c>
      <c r="D3" s="13">
        <f ca="1"/>
        <v>43858</v>
      </c>
      <c r="E3" s="13">
        <f ca="1"/>
        <v>43859</v>
      </c>
      <c r="F3" s="13">
        <f ca="1"/>
        <v>43860</v>
      </c>
      <c r="G3" s="13">
        <f ca="1"/>
        <v>43861</v>
      </c>
      <c r="H3" s="13">
        <f ca="1"/>
        <v>43862</v>
      </c>
    </row>
    <row r="4" spans="1:8" ht="57.95" customHeight="1" x14ac:dyDescent="0.25"/>
    <row r="5" spans="1:8" s="14" customFormat="1" ht="19.5" customHeight="1" x14ac:dyDescent="0.25">
      <c r="A5" s="1"/>
      <c r="B5" s="20">
        <f t="array" aca="1" ref="B5:H5" ca="1">DaysAndWeeks+DATE(CalendarYear,2,1)-WEEKDAY(DATE(CalendarYear,2,1),(WeekStart="月曜日")+1)+8</f>
        <v>43863</v>
      </c>
      <c r="C5" s="20">
        <f ca="1"/>
        <v>43864</v>
      </c>
      <c r="D5" s="20">
        <f ca="1"/>
        <v>43865</v>
      </c>
      <c r="E5" s="20">
        <f ca="1"/>
        <v>43866</v>
      </c>
      <c r="F5" s="20">
        <f ca="1"/>
        <v>43867</v>
      </c>
      <c r="G5" s="20">
        <f ca="1"/>
        <v>43868</v>
      </c>
      <c r="H5" s="20">
        <f ca="1"/>
        <v>43869</v>
      </c>
    </row>
    <row r="6" spans="1:8" ht="57.95" customHeight="1" x14ac:dyDescent="0.25">
      <c r="B6" s="17"/>
      <c r="C6" s="17"/>
      <c r="D6" s="17"/>
      <c r="E6" s="17"/>
      <c r="F6" s="17"/>
      <c r="G6" s="17"/>
      <c r="H6" s="17"/>
    </row>
    <row r="7" spans="1:8" s="14" customFormat="1" ht="19.5" customHeight="1" x14ac:dyDescent="0.25">
      <c r="A7" s="1"/>
      <c r="B7" s="13">
        <f t="array" aca="1" ref="B7:H7" ca="1">DaysAndWeeks+DATE(CalendarYear,2,1)-WEEKDAY(DATE(CalendarYear,2,1),(WeekStart="月曜日")+1)+15</f>
        <v>43870</v>
      </c>
      <c r="C7" s="13">
        <f ca="1"/>
        <v>43871</v>
      </c>
      <c r="D7" s="13">
        <f ca="1"/>
        <v>43872</v>
      </c>
      <c r="E7" s="13">
        <f ca="1"/>
        <v>43873</v>
      </c>
      <c r="F7" s="13">
        <f ca="1"/>
        <v>43874</v>
      </c>
      <c r="G7" s="13">
        <f ca="1"/>
        <v>43875</v>
      </c>
      <c r="H7" s="13">
        <f ca="1"/>
        <v>43876</v>
      </c>
    </row>
    <row r="8" spans="1:8" ht="57.95" customHeight="1" x14ac:dyDescent="0.25"/>
    <row r="9" spans="1:8" s="14" customFormat="1" ht="19.5" customHeight="1" x14ac:dyDescent="0.25">
      <c r="A9" s="1"/>
      <c r="B9" s="20">
        <f t="array" aca="1" ref="B9:H9" ca="1">DaysAndWeeks+DATE(CalendarYear,2,1)-WEEKDAY(DATE(CalendarYear,2,1),(WeekStart="月曜日")+1)+22</f>
        <v>43877</v>
      </c>
      <c r="C9" s="20">
        <f ca="1"/>
        <v>43878</v>
      </c>
      <c r="D9" s="20">
        <f ca="1"/>
        <v>43879</v>
      </c>
      <c r="E9" s="20">
        <f ca="1"/>
        <v>43880</v>
      </c>
      <c r="F9" s="20">
        <f ca="1"/>
        <v>43881</v>
      </c>
      <c r="G9" s="20">
        <f ca="1"/>
        <v>43882</v>
      </c>
      <c r="H9" s="20">
        <f ca="1"/>
        <v>43883</v>
      </c>
    </row>
    <row r="10" spans="1:8" ht="57.95" customHeight="1" x14ac:dyDescent="0.25">
      <c r="B10" s="17"/>
      <c r="C10" s="17"/>
      <c r="D10" s="17"/>
      <c r="E10" s="17"/>
      <c r="F10" s="17"/>
      <c r="G10" s="17"/>
      <c r="H10" s="17"/>
    </row>
    <row r="11" spans="1:8" s="14" customFormat="1" ht="19.5" customHeight="1" x14ac:dyDescent="0.25">
      <c r="A11" s="1"/>
      <c r="B11" s="13">
        <f t="array" aca="1" ref="B11:H11" ca="1">DaysAndWeeks+DATE(CalendarYear,2,1)-WEEKDAY(DATE(CalendarYear,2,1),(WeekStart="月曜日")+1)+29</f>
        <v>43884</v>
      </c>
      <c r="C11" s="13">
        <f ca="1"/>
        <v>43885</v>
      </c>
      <c r="D11" s="13">
        <f ca="1"/>
        <v>43886</v>
      </c>
      <c r="E11" s="13">
        <f ca="1"/>
        <v>43887</v>
      </c>
      <c r="F11" s="13">
        <f ca="1"/>
        <v>43888</v>
      </c>
      <c r="G11" s="13">
        <f ca="1"/>
        <v>43889</v>
      </c>
      <c r="H11" s="13">
        <f ca="1"/>
        <v>43890</v>
      </c>
    </row>
    <row r="12" spans="1:8" ht="57.95" customHeight="1" x14ac:dyDescent="0.25"/>
    <row r="13" spans="1:8" s="14" customFormat="1" ht="19.5" customHeight="1" x14ac:dyDescent="0.25">
      <c r="A13" s="1"/>
      <c r="B13" s="20">
        <f t="array" aca="1" ref="B13:C13" ca="1">DaysAndWeeks+DATE(CalendarYear,2,1)-WEEKDAY(DATE(CalendarYear,2,1),(WeekStart="月曜日")+1)+36</f>
        <v>43891</v>
      </c>
      <c r="C13" s="20">
        <f ca="1"/>
        <v>43892</v>
      </c>
      <c r="D13" s="27" t="s">
        <v>0</v>
      </c>
      <c r="E13" s="28"/>
      <c r="F13" s="28"/>
      <c r="G13" s="28"/>
      <c r="H13" s="28"/>
    </row>
    <row r="14" spans="1:8" ht="57.95" customHeight="1" x14ac:dyDescent="0.25">
      <c r="B14" s="17"/>
      <c r="C14" s="17"/>
      <c r="D14" s="27"/>
      <c r="E14" s="28"/>
      <c r="F14" s="28"/>
      <c r="G14" s="28"/>
      <c r="H14" s="28"/>
    </row>
  </sheetData>
  <mergeCells count="2">
    <mergeCell ref="D13:D14"/>
    <mergeCell ref="E13:H14"/>
  </mergeCells>
  <phoneticPr fontId="6"/>
  <conditionalFormatting sqref="B11:H11 B13:C13">
    <cfRule type="expression" dxfId="21" priority="2">
      <formula>AND(DAY(B11)&gt;=1,DAY(B11)&lt;=15)</formula>
    </cfRule>
  </conditionalFormatting>
  <conditionalFormatting sqref="B3:G3">
    <cfRule type="expression" dxfId="20" priority="1">
      <formula>DAY(B3)&gt;8</formula>
    </cfRule>
  </conditionalFormatting>
  <dataValidations count="9">
    <dataValidation allowBlank="1" showInputMessage="1" showErrorMessage="1" prompt="曜日は自動的に決定されます" sqref="C2:H2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2 月の月間カレンダー" sqref="A1"/>
    <dataValidation allowBlank="1" showInputMessage="1" showErrorMessage="1" prompt="右側のセルにメモを入力します" sqref="D13:D14"/>
    <dataValidation allowBlank="1" showInputMessage="1" showErrorMessage="1" prompt="このセルにメモを入力します" sqref="E13:H14"/>
    <dataValidation allowBlank="1" showInputMessage="1" showErrorMessage="1" prompt="この行と行 6、8、10、12、14 は、上のセルのカレンダー日に関連する毎日のメモを入力するためのセルです" sqref="B4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4"/>
    <pageSetUpPr fitToPage="1"/>
  </sheetPr>
  <dimension ref="B1:H14"/>
  <sheetViews>
    <sheetView showGridLines="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2.109375" style="1" customWidth="1"/>
    <col min="11" max="16384" width="8.88671875" style="1"/>
  </cols>
  <sheetData>
    <row r="1" spans="2:8" ht="59.25" customHeight="1" x14ac:dyDescent="0.25">
      <c r="B1" s="3" t="str">
        <f ca="1">"3 月 "&amp;CalendarYear</f>
        <v>3 月 2020</v>
      </c>
      <c r="C1" s="3"/>
      <c r="D1" s="3"/>
      <c r="E1" s="5"/>
      <c r="F1" s="5"/>
      <c r="G1" s="5"/>
      <c r="H1" s="19"/>
    </row>
    <row r="2" spans="2:8" ht="21.75" customHeight="1" thickBot="1" x14ac:dyDescent="0.3"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2:8" ht="19.5" customHeight="1" x14ac:dyDescent="0.25">
      <c r="B3" s="13">
        <f t="array" aca="1" ref="B3:H3" ca="1">DaysAndWeeks+DATE(CalendarYear,3,1)-WEEKDAY(DATE(CalendarYear,3,1),(WeekStart="月曜日")+1)+1</f>
        <v>43891</v>
      </c>
      <c r="C3" s="13">
        <f ca="1"/>
        <v>43892</v>
      </c>
      <c r="D3" s="13">
        <f ca="1"/>
        <v>43893</v>
      </c>
      <c r="E3" s="13">
        <f ca="1"/>
        <v>43894</v>
      </c>
      <c r="F3" s="13">
        <f ca="1"/>
        <v>43895</v>
      </c>
      <c r="G3" s="13">
        <f ca="1"/>
        <v>43896</v>
      </c>
      <c r="H3" s="13">
        <f ca="1"/>
        <v>43897</v>
      </c>
    </row>
    <row r="4" spans="2:8" ht="57.95" customHeight="1" x14ac:dyDescent="0.25"/>
    <row r="5" spans="2:8" ht="19.5" customHeight="1" x14ac:dyDescent="0.25">
      <c r="B5" s="20">
        <f t="array" aca="1" ref="B5:H5" ca="1">DaysAndWeeks+DATE(CalendarYear,3,1)-WEEKDAY(DATE(CalendarYear,3,1),(WeekStart="月曜日")+1)+8</f>
        <v>43898</v>
      </c>
      <c r="C5" s="20">
        <f ca="1"/>
        <v>43899</v>
      </c>
      <c r="D5" s="20">
        <f ca="1"/>
        <v>43900</v>
      </c>
      <c r="E5" s="20">
        <f ca="1"/>
        <v>43901</v>
      </c>
      <c r="F5" s="20">
        <f ca="1"/>
        <v>43902</v>
      </c>
      <c r="G5" s="20">
        <f ca="1"/>
        <v>43903</v>
      </c>
      <c r="H5" s="20">
        <f ca="1"/>
        <v>43904</v>
      </c>
    </row>
    <row r="6" spans="2:8" ht="57.95" customHeight="1" x14ac:dyDescent="0.25">
      <c r="B6" s="17"/>
      <c r="C6" s="17"/>
      <c r="D6" s="17"/>
      <c r="E6" s="17"/>
      <c r="F6" s="17"/>
      <c r="G6" s="17"/>
      <c r="H6" s="17"/>
    </row>
    <row r="7" spans="2:8" ht="19.5" customHeight="1" x14ac:dyDescent="0.25">
      <c r="B7" s="13">
        <f t="array" aca="1" ref="B7:H7" ca="1">DaysAndWeeks+DATE(CalendarYear,3,1)-WEEKDAY(DATE(CalendarYear,3,1),(WeekStart="月曜日")+1)+15</f>
        <v>43905</v>
      </c>
      <c r="C7" s="13">
        <f ca="1"/>
        <v>43906</v>
      </c>
      <c r="D7" s="13">
        <f ca="1"/>
        <v>43907</v>
      </c>
      <c r="E7" s="13">
        <f ca="1"/>
        <v>43908</v>
      </c>
      <c r="F7" s="13">
        <f ca="1"/>
        <v>43909</v>
      </c>
      <c r="G7" s="13">
        <f ca="1"/>
        <v>43910</v>
      </c>
      <c r="H7" s="13">
        <f ca="1"/>
        <v>43911</v>
      </c>
    </row>
    <row r="8" spans="2:8" ht="57.95" customHeight="1" x14ac:dyDescent="0.25"/>
    <row r="9" spans="2:8" ht="19.5" customHeight="1" x14ac:dyDescent="0.25">
      <c r="B9" s="20">
        <f t="array" aca="1" ref="B9:H9" ca="1">DaysAndWeeks+DATE(CalendarYear,3,1)-WEEKDAY(DATE(CalendarYear,3,1),(WeekStart="月曜日")+1)+22</f>
        <v>43912</v>
      </c>
      <c r="C9" s="20">
        <f ca="1"/>
        <v>43913</v>
      </c>
      <c r="D9" s="20">
        <f ca="1"/>
        <v>43914</v>
      </c>
      <c r="E9" s="20">
        <f ca="1"/>
        <v>43915</v>
      </c>
      <c r="F9" s="20">
        <f ca="1"/>
        <v>43916</v>
      </c>
      <c r="G9" s="20">
        <f ca="1"/>
        <v>43917</v>
      </c>
      <c r="H9" s="20">
        <f ca="1"/>
        <v>43918</v>
      </c>
    </row>
    <row r="10" spans="2:8" ht="57.95" customHeight="1" x14ac:dyDescent="0.25">
      <c r="B10" s="17"/>
      <c r="C10" s="17"/>
      <c r="D10" s="17"/>
      <c r="E10" s="17"/>
      <c r="F10" s="17"/>
      <c r="G10" s="17"/>
      <c r="H10" s="17"/>
    </row>
    <row r="11" spans="2:8" ht="19.5" customHeight="1" x14ac:dyDescent="0.25">
      <c r="B11" s="13">
        <f t="array" aca="1" ref="B11:H11" ca="1">DaysAndWeeks+DATE(CalendarYear,3,1)-WEEKDAY(DATE(CalendarYear,3,1),(WeekStart="月曜日")+1)+29</f>
        <v>43919</v>
      </c>
      <c r="C11" s="13">
        <f ca="1"/>
        <v>43920</v>
      </c>
      <c r="D11" s="13">
        <f ca="1"/>
        <v>43921</v>
      </c>
      <c r="E11" s="13">
        <f ca="1"/>
        <v>43922</v>
      </c>
      <c r="F11" s="13">
        <f ca="1"/>
        <v>43923</v>
      </c>
      <c r="G11" s="13">
        <f ca="1"/>
        <v>43924</v>
      </c>
      <c r="H11" s="13">
        <f ca="1"/>
        <v>43925</v>
      </c>
    </row>
    <row r="12" spans="2:8" ht="57.95" customHeight="1" x14ac:dyDescent="0.25"/>
    <row r="13" spans="2:8" ht="19.5" customHeight="1" x14ac:dyDescent="0.25">
      <c r="B13" s="20">
        <f t="array" aca="1" ref="B13:C13" ca="1">DaysAndWeeks+DATE(CalendarYear,3,1)-WEEKDAY(DATE(CalendarYear,3,1),(WeekStart="月曜日")+1)+36</f>
        <v>43926</v>
      </c>
      <c r="C13" s="20">
        <f ca="1"/>
        <v>43927</v>
      </c>
      <c r="D13" s="27" t="s">
        <v>0</v>
      </c>
      <c r="E13" s="28"/>
      <c r="F13" s="28"/>
      <c r="G13" s="28"/>
      <c r="H13" s="28"/>
    </row>
    <row r="14" spans="2:8" ht="57.95" customHeight="1" x14ac:dyDescent="0.25">
      <c r="B14" s="17"/>
      <c r="C14" s="17"/>
      <c r="D14" s="27"/>
      <c r="E14" s="28"/>
      <c r="F14" s="28"/>
      <c r="G14" s="28"/>
      <c r="H14" s="28"/>
    </row>
  </sheetData>
  <mergeCells count="2">
    <mergeCell ref="D13:D14"/>
    <mergeCell ref="E13:H14"/>
  </mergeCells>
  <phoneticPr fontId="6"/>
  <conditionalFormatting sqref="B11:H11 B13:C13">
    <cfRule type="expression" dxfId="19" priority="2">
      <formula>AND(DAY(B11)&gt;=1,DAY(B11)&lt;=15)</formula>
    </cfRule>
  </conditionalFormatting>
  <conditionalFormatting sqref="B3:G3">
    <cfRule type="expression" dxfId="18" priority="1">
      <formula>DAY(B3)&gt;8</formula>
    </cfRule>
  </conditionalFormatting>
  <dataValidations count="9">
    <dataValidation allowBlank="1" showInputMessage="1" showErrorMessage="1" prompt="この行と行 6、8、10、12、14 は、上のセルのカレンダー日に関連する毎日のメモを入力するためのセルです" sqref="B4"/>
    <dataValidation allowBlank="1" showInputMessage="1" showErrorMessage="1" prompt="このセルにメモを入力します" sqref="E13:H14"/>
    <dataValidation allowBlank="1" showInputMessage="1" showErrorMessage="1" prompt="右側のセルにメモを入力します" sqref="D13:D14"/>
    <dataValidation allowBlank="1" showInputMessage="1" showErrorMessage="1" prompt="3 月の月間カレンダー" sqref="A1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曜日は自動的に決定されます" sqref="C2:H2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4" tint="0.39997558519241921"/>
    <pageSetUpPr fitToPage="1"/>
  </sheetPr>
  <dimension ref="B1:H14"/>
  <sheetViews>
    <sheetView showGridLines="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2.109375" style="1" customWidth="1"/>
    <col min="11" max="16384" width="8.88671875" style="1"/>
  </cols>
  <sheetData>
    <row r="1" spans="2:8" ht="59.25" customHeight="1" x14ac:dyDescent="0.25">
      <c r="B1" s="3" t="str">
        <f ca="1">"4 月"&amp;CalendarYear</f>
        <v>4 月2020</v>
      </c>
      <c r="C1" s="3"/>
      <c r="D1" s="3"/>
      <c r="E1" s="5"/>
      <c r="F1" s="5"/>
      <c r="G1" s="5"/>
      <c r="H1" s="19"/>
    </row>
    <row r="2" spans="2:8" ht="21.75" customHeight="1" thickBot="1" x14ac:dyDescent="0.3"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2:8" ht="19.5" customHeight="1" x14ac:dyDescent="0.25">
      <c r="B3" s="13">
        <f t="array" aca="1" ref="B3:H3" ca="1">DaysAndWeeks+DATE(CalendarYear,4,1)-WEEKDAY(DATE(CalendarYear,4,1),(WeekStart="月曜日")+1)+1</f>
        <v>43919</v>
      </c>
      <c r="C3" s="13">
        <f ca="1"/>
        <v>43920</v>
      </c>
      <c r="D3" s="13">
        <f ca="1"/>
        <v>43921</v>
      </c>
      <c r="E3" s="13">
        <f ca="1"/>
        <v>43922</v>
      </c>
      <c r="F3" s="13">
        <f ca="1"/>
        <v>43923</v>
      </c>
      <c r="G3" s="13">
        <f ca="1"/>
        <v>43924</v>
      </c>
      <c r="H3" s="13">
        <f ca="1"/>
        <v>43925</v>
      </c>
    </row>
    <row r="4" spans="2:8" ht="57.95" customHeight="1" x14ac:dyDescent="0.25"/>
    <row r="5" spans="2:8" ht="19.5" customHeight="1" x14ac:dyDescent="0.25">
      <c r="B5" s="20">
        <f t="array" aca="1" ref="B5:H5" ca="1">DaysAndWeeks+DATE(CalendarYear,4,1)-WEEKDAY(DATE(CalendarYear,4,1),(WeekStart="月曜日")+1)+8</f>
        <v>43926</v>
      </c>
      <c r="C5" s="20">
        <f ca="1"/>
        <v>43927</v>
      </c>
      <c r="D5" s="20">
        <f ca="1"/>
        <v>43928</v>
      </c>
      <c r="E5" s="20">
        <f ca="1"/>
        <v>43929</v>
      </c>
      <c r="F5" s="20">
        <f ca="1"/>
        <v>43930</v>
      </c>
      <c r="G5" s="20">
        <f ca="1"/>
        <v>43931</v>
      </c>
      <c r="H5" s="20">
        <f ca="1"/>
        <v>43932</v>
      </c>
    </row>
    <row r="6" spans="2:8" ht="57.95" customHeight="1" x14ac:dyDescent="0.25">
      <c r="B6" s="17"/>
      <c r="C6" s="17"/>
      <c r="D6" s="17"/>
      <c r="E6" s="17"/>
      <c r="F6" s="17"/>
      <c r="G6" s="17"/>
      <c r="H6" s="17"/>
    </row>
    <row r="7" spans="2:8" ht="19.5" customHeight="1" x14ac:dyDescent="0.25">
      <c r="B7" s="13">
        <f t="array" aca="1" ref="B7:H7" ca="1">DaysAndWeeks+DATE(CalendarYear,4,1)-WEEKDAY(DATE(CalendarYear,4,1),(WeekStart="月曜日")+1)+15</f>
        <v>43933</v>
      </c>
      <c r="C7" s="13">
        <f ca="1"/>
        <v>43934</v>
      </c>
      <c r="D7" s="13">
        <f ca="1"/>
        <v>43935</v>
      </c>
      <c r="E7" s="13">
        <f ca="1"/>
        <v>43936</v>
      </c>
      <c r="F7" s="13">
        <f ca="1"/>
        <v>43937</v>
      </c>
      <c r="G7" s="13">
        <f ca="1"/>
        <v>43938</v>
      </c>
      <c r="H7" s="13">
        <f ca="1"/>
        <v>43939</v>
      </c>
    </row>
    <row r="8" spans="2:8" ht="57.95" customHeight="1" x14ac:dyDescent="0.25"/>
    <row r="9" spans="2:8" ht="19.5" customHeight="1" x14ac:dyDescent="0.25">
      <c r="B9" s="20">
        <f t="array" aca="1" ref="B9:H9" ca="1">DaysAndWeeks+DATE(CalendarYear,4,1)-WEEKDAY(DATE(CalendarYear,4,1),(WeekStart="月曜日")+1)+22</f>
        <v>43940</v>
      </c>
      <c r="C9" s="20">
        <f ca="1"/>
        <v>43941</v>
      </c>
      <c r="D9" s="20">
        <f ca="1"/>
        <v>43942</v>
      </c>
      <c r="E9" s="20">
        <f ca="1"/>
        <v>43943</v>
      </c>
      <c r="F9" s="20">
        <f ca="1"/>
        <v>43944</v>
      </c>
      <c r="G9" s="20">
        <f ca="1"/>
        <v>43945</v>
      </c>
      <c r="H9" s="20">
        <f ca="1"/>
        <v>43946</v>
      </c>
    </row>
    <row r="10" spans="2:8" ht="57.95" customHeight="1" x14ac:dyDescent="0.25">
      <c r="B10" s="17"/>
      <c r="C10" s="17"/>
      <c r="D10" s="17"/>
      <c r="E10" s="17"/>
      <c r="F10" s="17"/>
      <c r="G10" s="17"/>
      <c r="H10" s="17"/>
    </row>
    <row r="11" spans="2:8" ht="19.5" customHeight="1" x14ac:dyDescent="0.25">
      <c r="B11" s="13">
        <f t="array" aca="1" ref="B11:H11" ca="1">DaysAndWeeks+DATE(CalendarYear,4,1)-WEEKDAY(DATE(CalendarYear,4,1),(WeekStart="月曜日")+1)+29</f>
        <v>43947</v>
      </c>
      <c r="C11" s="13">
        <f ca="1"/>
        <v>43948</v>
      </c>
      <c r="D11" s="13">
        <f ca="1"/>
        <v>43949</v>
      </c>
      <c r="E11" s="13">
        <f ca="1"/>
        <v>43950</v>
      </c>
      <c r="F11" s="13">
        <f ca="1"/>
        <v>43951</v>
      </c>
      <c r="G11" s="13">
        <f ca="1"/>
        <v>43952</v>
      </c>
      <c r="H11" s="13">
        <f ca="1"/>
        <v>43953</v>
      </c>
    </row>
    <row r="12" spans="2:8" ht="57.95" customHeight="1" x14ac:dyDescent="0.25"/>
    <row r="13" spans="2:8" ht="19.5" customHeight="1" x14ac:dyDescent="0.25">
      <c r="B13" s="20">
        <f t="array" aca="1" ref="B13:C13" ca="1">DaysAndWeeks+DATE(CalendarYear,4,1)-WEEKDAY(DATE(CalendarYear,4,1),(WeekStart="月曜日")+1)+36</f>
        <v>43954</v>
      </c>
      <c r="C13" s="20">
        <f ca="1"/>
        <v>43955</v>
      </c>
      <c r="D13" s="27" t="s">
        <v>0</v>
      </c>
      <c r="E13" s="28"/>
      <c r="F13" s="28"/>
      <c r="G13" s="28"/>
      <c r="H13" s="28"/>
    </row>
    <row r="14" spans="2:8" ht="57.95" customHeight="1" x14ac:dyDescent="0.25">
      <c r="B14" s="17"/>
      <c r="C14" s="17"/>
      <c r="D14" s="27"/>
      <c r="E14" s="28"/>
      <c r="F14" s="28"/>
      <c r="G14" s="28"/>
      <c r="H14" s="28"/>
    </row>
  </sheetData>
  <mergeCells count="2">
    <mergeCell ref="D13:D14"/>
    <mergeCell ref="E13:H14"/>
  </mergeCells>
  <phoneticPr fontId="6"/>
  <conditionalFormatting sqref="B11:H11 B13:C13">
    <cfRule type="expression" dxfId="17" priority="2">
      <formula>AND(DAY(B11)&gt;=1,DAY(B11)&lt;=15)</formula>
    </cfRule>
  </conditionalFormatting>
  <conditionalFormatting sqref="B3:G3">
    <cfRule type="expression" dxfId="16" priority="1">
      <formula>DAY(B3)&gt;8</formula>
    </cfRule>
  </conditionalFormatting>
  <dataValidations count="9">
    <dataValidation allowBlank="1" showInputMessage="1" showErrorMessage="1" prompt="曜日は自動的に決定されます" sqref="C2:H2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4 月の月間カレンダー" sqref="A1"/>
    <dataValidation allowBlank="1" showInputMessage="1" showErrorMessage="1" prompt="右側のセルにメモを入力します" sqref="D13:D14"/>
    <dataValidation allowBlank="1" showInputMessage="1" showErrorMessage="1" prompt="このセルにメモを入力します" sqref="E13:H14"/>
    <dataValidation allowBlank="1" showInputMessage="1" showErrorMessage="1" prompt="この行と行 6、8、10、12、14 は、上のセルのカレンダー日に関連する毎日のメモを入力するためのセルです" sqref="B4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4" tint="0.59999389629810485"/>
    <pageSetUpPr fitToPage="1"/>
  </sheetPr>
  <dimension ref="B1:H14"/>
  <sheetViews>
    <sheetView showGridLines="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2.109375" style="1" customWidth="1"/>
    <col min="11" max="16384" width="8.88671875" style="1"/>
  </cols>
  <sheetData>
    <row r="1" spans="2:8" ht="59.25" customHeight="1" x14ac:dyDescent="0.25">
      <c r="B1" s="3" t="str">
        <f ca="1">"5 月 "&amp;CalendarYear</f>
        <v>5 月 2020</v>
      </c>
      <c r="C1" s="3"/>
      <c r="D1" s="3"/>
      <c r="E1" s="5"/>
      <c r="F1" s="5"/>
      <c r="G1" s="5"/>
      <c r="H1" s="19"/>
    </row>
    <row r="2" spans="2:8" ht="21.75" customHeight="1" thickBot="1" x14ac:dyDescent="0.3"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2:8" ht="19.5" customHeight="1" x14ac:dyDescent="0.25">
      <c r="B3" s="13">
        <f t="array" aca="1" ref="B3:H3" ca="1">DaysAndWeeks+DATE(CalendarYear,5,1)-WEEKDAY(DATE(CalendarYear,5,1),(WeekStart="月曜日")+1)+1</f>
        <v>43947</v>
      </c>
      <c r="C3" s="13">
        <f ca="1"/>
        <v>43948</v>
      </c>
      <c r="D3" s="13">
        <f ca="1"/>
        <v>43949</v>
      </c>
      <c r="E3" s="13">
        <f ca="1"/>
        <v>43950</v>
      </c>
      <c r="F3" s="13">
        <f ca="1"/>
        <v>43951</v>
      </c>
      <c r="G3" s="13">
        <f ca="1"/>
        <v>43952</v>
      </c>
      <c r="H3" s="13">
        <f ca="1"/>
        <v>43953</v>
      </c>
    </row>
    <row r="4" spans="2:8" ht="57.95" customHeight="1" x14ac:dyDescent="0.25"/>
    <row r="5" spans="2:8" ht="19.5" customHeight="1" x14ac:dyDescent="0.25">
      <c r="B5" s="20">
        <f t="array" aca="1" ref="B5:H5" ca="1">DaysAndWeeks+DATE(CalendarYear,5,1)-WEEKDAY(DATE(CalendarYear,5,1),(WeekStart="月曜日")+1)+8</f>
        <v>43954</v>
      </c>
      <c r="C5" s="20">
        <f ca="1"/>
        <v>43955</v>
      </c>
      <c r="D5" s="20">
        <f ca="1"/>
        <v>43956</v>
      </c>
      <c r="E5" s="20">
        <f ca="1"/>
        <v>43957</v>
      </c>
      <c r="F5" s="20">
        <f ca="1"/>
        <v>43958</v>
      </c>
      <c r="G5" s="20">
        <f ca="1"/>
        <v>43959</v>
      </c>
      <c r="H5" s="20">
        <f ca="1"/>
        <v>43960</v>
      </c>
    </row>
    <row r="6" spans="2:8" ht="57.95" customHeight="1" x14ac:dyDescent="0.25">
      <c r="B6" s="17"/>
      <c r="C6" s="17"/>
      <c r="D6" s="17"/>
      <c r="E6" s="17"/>
      <c r="F6" s="17"/>
      <c r="G6" s="17"/>
      <c r="H6" s="17"/>
    </row>
    <row r="7" spans="2:8" ht="19.5" customHeight="1" x14ac:dyDescent="0.25">
      <c r="B7" s="13">
        <f t="array" aca="1" ref="B7:H7" ca="1">DaysAndWeeks+DATE(CalendarYear,5,1)-WEEKDAY(DATE(CalendarYear,5,1),(WeekStart="月曜日")+1)+15</f>
        <v>43961</v>
      </c>
      <c r="C7" s="13">
        <f ca="1"/>
        <v>43962</v>
      </c>
      <c r="D7" s="13">
        <f ca="1"/>
        <v>43963</v>
      </c>
      <c r="E7" s="13">
        <f ca="1"/>
        <v>43964</v>
      </c>
      <c r="F7" s="13">
        <f ca="1"/>
        <v>43965</v>
      </c>
      <c r="G7" s="13">
        <f ca="1"/>
        <v>43966</v>
      </c>
      <c r="H7" s="13">
        <f ca="1"/>
        <v>43967</v>
      </c>
    </row>
    <row r="8" spans="2:8" ht="57.95" customHeight="1" x14ac:dyDescent="0.25"/>
    <row r="9" spans="2:8" ht="19.5" customHeight="1" x14ac:dyDescent="0.25">
      <c r="B9" s="20">
        <f t="array" aca="1" ref="B9:H9" ca="1">DaysAndWeeks+DATE(CalendarYear,5,1)-WEEKDAY(DATE(CalendarYear,5,1),(WeekStart="月曜日")+1)+22</f>
        <v>43968</v>
      </c>
      <c r="C9" s="20">
        <f ca="1"/>
        <v>43969</v>
      </c>
      <c r="D9" s="20">
        <f ca="1"/>
        <v>43970</v>
      </c>
      <c r="E9" s="20">
        <f ca="1"/>
        <v>43971</v>
      </c>
      <c r="F9" s="20">
        <f ca="1"/>
        <v>43972</v>
      </c>
      <c r="G9" s="20">
        <f ca="1"/>
        <v>43973</v>
      </c>
      <c r="H9" s="20">
        <f ca="1"/>
        <v>43974</v>
      </c>
    </row>
    <row r="10" spans="2:8" ht="57.95" customHeight="1" x14ac:dyDescent="0.25">
      <c r="B10" s="17"/>
      <c r="C10" s="17"/>
      <c r="D10" s="17"/>
      <c r="E10" s="17"/>
      <c r="F10" s="17"/>
      <c r="G10" s="17"/>
      <c r="H10" s="17"/>
    </row>
    <row r="11" spans="2:8" ht="19.5" customHeight="1" x14ac:dyDescent="0.25">
      <c r="B11" s="13">
        <f t="array" aca="1" ref="B11:H11" ca="1">DaysAndWeeks+DATE(CalendarYear,5,1)-WEEKDAY(DATE(CalendarYear,5,1),(WeekStart="月曜日")+1)+29</f>
        <v>43975</v>
      </c>
      <c r="C11" s="13">
        <f ca="1"/>
        <v>43976</v>
      </c>
      <c r="D11" s="13">
        <f ca="1"/>
        <v>43977</v>
      </c>
      <c r="E11" s="13">
        <f ca="1"/>
        <v>43978</v>
      </c>
      <c r="F11" s="13">
        <f ca="1"/>
        <v>43979</v>
      </c>
      <c r="G11" s="13">
        <f ca="1"/>
        <v>43980</v>
      </c>
      <c r="H11" s="13">
        <f ca="1"/>
        <v>43981</v>
      </c>
    </row>
    <row r="12" spans="2:8" ht="57.95" customHeight="1" x14ac:dyDescent="0.25"/>
    <row r="13" spans="2:8" ht="19.5" customHeight="1" x14ac:dyDescent="0.25">
      <c r="B13" s="20">
        <f t="array" aca="1" ref="B13:C13" ca="1">DaysAndWeeks+DATE(CalendarYear,5,1)-WEEKDAY(DATE(CalendarYear,5,1),(WeekStart="月曜日")+1)+36</f>
        <v>43982</v>
      </c>
      <c r="C13" s="20">
        <f ca="1"/>
        <v>43983</v>
      </c>
      <c r="D13" s="27" t="s">
        <v>0</v>
      </c>
      <c r="E13" s="28"/>
      <c r="F13" s="28"/>
      <c r="G13" s="28"/>
      <c r="H13" s="28"/>
    </row>
    <row r="14" spans="2:8" ht="57.95" customHeight="1" x14ac:dyDescent="0.25">
      <c r="B14" s="17"/>
      <c r="C14" s="17"/>
      <c r="D14" s="27"/>
      <c r="E14" s="28"/>
      <c r="F14" s="28"/>
      <c r="G14" s="28"/>
      <c r="H14" s="28"/>
    </row>
  </sheetData>
  <mergeCells count="2">
    <mergeCell ref="D13:D14"/>
    <mergeCell ref="E13:H14"/>
  </mergeCells>
  <phoneticPr fontId="6"/>
  <conditionalFormatting sqref="B11:H11 B13:C13">
    <cfRule type="expression" dxfId="15" priority="2">
      <formula>AND(DAY(B11)&gt;=1,DAY(B11)&lt;=15)</formula>
    </cfRule>
  </conditionalFormatting>
  <conditionalFormatting sqref="B3:G3">
    <cfRule type="expression" dxfId="14" priority="1">
      <formula>DAY(B3)&gt;8</formula>
    </cfRule>
  </conditionalFormatting>
  <dataValidations count="9">
    <dataValidation allowBlank="1" showInputMessage="1" showErrorMessage="1" prompt="曜日は自動的に決定されます" sqref="C2:H2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5 月の月間カレンダー" sqref="A1"/>
    <dataValidation allowBlank="1" showInputMessage="1" showErrorMessage="1" prompt="右側のセルにメモを入力します" sqref="D13:D14"/>
    <dataValidation allowBlank="1" showInputMessage="1" showErrorMessage="1" prompt="このセルにメモを入力します" sqref="E13:H14"/>
    <dataValidation allowBlank="1" showInputMessage="1" showErrorMessage="1" prompt="この行と行 6、8、10、12、14 は、上のセルのカレンダー日に関連する毎日のメモを入力するためのセルです" sqref="B4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4" tint="0.79998168889431442"/>
    <pageSetUpPr fitToPage="1"/>
  </sheetPr>
  <dimension ref="B1:H14"/>
  <sheetViews>
    <sheetView showGridLines="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2.109375" style="1" customWidth="1"/>
    <col min="11" max="16384" width="8.88671875" style="1"/>
  </cols>
  <sheetData>
    <row r="1" spans="2:8" ht="59.25" customHeight="1" x14ac:dyDescent="0.25">
      <c r="B1" s="3" t="str">
        <f ca="1">"6 月 "&amp;CalendarYear</f>
        <v>6 月 2020</v>
      </c>
      <c r="C1" s="3"/>
      <c r="D1" s="3"/>
      <c r="E1" s="5"/>
      <c r="F1" s="5"/>
      <c r="G1" s="5"/>
      <c r="H1" s="19"/>
    </row>
    <row r="2" spans="2:8" ht="21.75" customHeight="1" thickBot="1" x14ac:dyDescent="0.3"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2:8" ht="19.5" customHeight="1" x14ac:dyDescent="0.25">
      <c r="B3" s="13">
        <f t="array" aca="1" ref="B3:H3" ca="1">DaysAndWeeks+DATE(CalendarYear,6,1)-WEEKDAY(DATE(CalendarYear,6,1),(WeekStart="月曜日")+1)+1</f>
        <v>43982</v>
      </c>
      <c r="C3" s="13">
        <f ca="1"/>
        <v>43983</v>
      </c>
      <c r="D3" s="13">
        <f ca="1"/>
        <v>43984</v>
      </c>
      <c r="E3" s="13">
        <f ca="1"/>
        <v>43985</v>
      </c>
      <c r="F3" s="13">
        <f ca="1"/>
        <v>43986</v>
      </c>
      <c r="G3" s="13">
        <f ca="1"/>
        <v>43987</v>
      </c>
      <c r="H3" s="13">
        <f ca="1"/>
        <v>43988</v>
      </c>
    </row>
    <row r="4" spans="2:8" ht="57.95" customHeight="1" x14ac:dyDescent="0.25"/>
    <row r="5" spans="2:8" ht="19.5" customHeight="1" x14ac:dyDescent="0.25">
      <c r="B5" s="20">
        <f t="array" aca="1" ref="B5:H5" ca="1">DaysAndWeeks+DATE(CalendarYear,6,1)-WEEKDAY(DATE(CalendarYear,6,1),(WeekStart="月曜日")+1)+8</f>
        <v>43989</v>
      </c>
      <c r="C5" s="20">
        <f ca="1"/>
        <v>43990</v>
      </c>
      <c r="D5" s="20">
        <f ca="1"/>
        <v>43991</v>
      </c>
      <c r="E5" s="20">
        <f ca="1"/>
        <v>43992</v>
      </c>
      <c r="F5" s="20">
        <f ca="1"/>
        <v>43993</v>
      </c>
      <c r="G5" s="20">
        <f ca="1"/>
        <v>43994</v>
      </c>
      <c r="H5" s="20">
        <f ca="1"/>
        <v>43995</v>
      </c>
    </row>
    <row r="6" spans="2:8" ht="57.95" customHeight="1" x14ac:dyDescent="0.25">
      <c r="B6" s="17"/>
      <c r="C6" s="17"/>
      <c r="D6" s="17"/>
      <c r="E6" s="17"/>
      <c r="F6" s="17"/>
      <c r="G6" s="17"/>
      <c r="H6" s="17"/>
    </row>
    <row r="7" spans="2:8" ht="19.5" customHeight="1" x14ac:dyDescent="0.25">
      <c r="B7" s="13">
        <f t="array" aca="1" ref="B7:H7" ca="1">DaysAndWeeks+DATE(CalendarYear,6,1)-WEEKDAY(DATE(CalendarYear,6,1),(WeekStart="月曜日")+1)+15</f>
        <v>43996</v>
      </c>
      <c r="C7" s="13">
        <f ca="1"/>
        <v>43997</v>
      </c>
      <c r="D7" s="13">
        <f ca="1"/>
        <v>43998</v>
      </c>
      <c r="E7" s="13">
        <f ca="1"/>
        <v>43999</v>
      </c>
      <c r="F7" s="13">
        <f ca="1"/>
        <v>44000</v>
      </c>
      <c r="G7" s="13">
        <f ca="1"/>
        <v>44001</v>
      </c>
      <c r="H7" s="13">
        <f ca="1"/>
        <v>44002</v>
      </c>
    </row>
    <row r="8" spans="2:8" ht="57.95" customHeight="1" x14ac:dyDescent="0.25"/>
    <row r="9" spans="2:8" ht="19.5" customHeight="1" x14ac:dyDescent="0.25">
      <c r="B9" s="20">
        <f t="array" aca="1" ref="B9:H9" ca="1">DaysAndWeeks+DATE(CalendarYear,6,1)-WEEKDAY(DATE(CalendarYear,6,1),(WeekStart="月曜日")+1)+22</f>
        <v>44003</v>
      </c>
      <c r="C9" s="20">
        <f ca="1"/>
        <v>44004</v>
      </c>
      <c r="D9" s="20">
        <f ca="1"/>
        <v>44005</v>
      </c>
      <c r="E9" s="20">
        <f ca="1"/>
        <v>44006</v>
      </c>
      <c r="F9" s="20">
        <f ca="1"/>
        <v>44007</v>
      </c>
      <c r="G9" s="20">
        <f ca="1"/>
        <v>44008</v>
      </c>
      <c r="H9" s="20">
        <f ca="1"/>
        <v>44009</v>
      </c>
    </row>
    <row r="10" spans="2:8" ht="57.95" customHeight="1" x14ac:dyDescent="0.25">
      <c r="B10" s="17"/>
      <c r="C10" s="17"/>
      <c r="D10" s="17"/>
      <c r="E10" s="17"/>
      <c r="F10" s="17"/>
      <c r="G10" s="17"/>
      <c r="H10" s="17"/>
    </row>
    <row r="11" spans="2:8" ht="19.5" customHeight="1" x14ac:dyDescent="0.25">
      <c r="B11" s="13">
        <f t="array" aca="1" ref="B11:H11" ca="1">DaysAndWeeks+DATE(CalendarYear,6,1)-WEEKDAY(DATE(CalendarYear,6,1),(WeekStart="月曜日")+1)+29</f>
        <v>44010</v>
      </c>
      <c r="C11" s="13">
        <f ca="1"/>
        <v>44011</v>
      </c>
      <c r="D11" s="13">
        <f ca="1"/>
        <v>44012</v>
      </c>
      <c r="E11" s="13">
        <f ca="1"/>
        <v>44013</v>
      </c>
      <c r="F11" s="13">
        <f ca="1"/>
        <v>44014</v>
      </c>
      <c r="G11" s="13">
        <f ca="1"/>
        <v>44015</v>
      </c>
      <c r="H11" s="13">
        <f ca="1"/>
        <v>44016</v>
      </c>
    </row>
    <row r="12" spans="2:8" ht="57.95" customHeight="1" x14ac:dyDescent="0.25"/>
    <row r="13" spans="2:8" ht="19.5" customHeight="1" x14ac:dyDescent="0.25">
      <c r="B13" s="20">
        <f t="array" aca="1" ref="B13:C13" ca="1">DaysAndWeeks+DATE(CalendarYear,6,1)-WEEKDAY(DATE(CalendarYear,6,1),(WeekStart="月曜日")+1)+36</f>
        <v>44017</v>
      </c>
      <c r="C13" s="20">
        <f ca="1"/>
        <v>44018</v>
      </c>
      <c r="D13" s="27" t="s">
        <v>0</v>
      </c>
      <c r="E13" s="28"/>
      <c r="F13" s="28"/>
      <c r="G13" s="28"/>
      <c r="H13" s="28"/>
    </row>
    <row r="14" spans="2:8" ht="57.95" customHeight="1" x14ac:dyDescent="0.25">
      <c r="B14" s="17"/>
      <c r="C14" s="17"/>
      <c r="D14" s="27"/>
      <c r="E14" s="28"/>
      <c r="F14" s="28"/>
      <c r="G14" s="28"/>
      <c r="H14" s="28"/>
    </row>
  </sheetData>
  <mergeCells count="2">
    <mergeCell ref="D13:D14"/>
    <mergeCell ref="E13:H14"/>
  </mergeCells>
  <phoneticPr fontId="6"/>
  <conditionalFormatting sqref="B11:H11 B13:C13">
    <cfRule type="expression" dxfId="13" priority="2">
      <formula>AND(DAY(B11)&gt;=1,DAY(B11)&lt;=15)</formula>
    </cfRule>
  </conditionalFormatting>
  <conditionalFormatting sqref="B3:G3">
    <cfRule type="expression" dxfId="12" priority="1">
      <formula>DAY(B3)&gt;8</formula>
    </cfRule>
  </conditionalFormatting>
  <dataValidations count="9">
    <dataValidation allowBlank="1" showInputMessage="1" showErrorMessage="1" prompt="曜日は自動的に決定されます" sqref="C2:H2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6 月の月間カレンダー" sqref="A1"/>
    <dataValidation allowBlank="1" showInputMessage="1" showErrorMessage="1" prompt="右側のセルにメモを入力します" sqref="D13:D14"/>
    <dataValidation allowBlank="1" showInputMessage="1" showErrorMessage="1" prompt="このセルにメモを入力します" sqref="E13:H14"/>
    <dataValidation allowBlank="1" showInputMessage="1" showErrorMessage="1" prompt="この行と行 6、8、10、12、14 は、上のセルのカレンダー日に関連する毎日のメモを入力するためのセルです" sqref="B4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2"/>
    <pageSetUpPr fitToPage="1"/>
  </sheetPr>
  <dimension ref="B1:H14"/>
  <sheetViews>
    <sheetView showGridLines="0" zoomScaleNormal="10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2.109375" style="1" customWidth="1"/>
    <col min="11" max="16384" width="8.88671875" style="1"/>
  </cols>
  <sheetData>
    <row r="1" spans="2:8" ht="59.25" customHeight="1" x14ac:dyDescent="0.25">
      <c r="B1" s="3" t="str">
        <f ca="1">"7 月 "&amp;CalendarYear</f>
        <v>7 月 2020</v>
      </c>
      <c r="C1" s="3"/>
      <c r="D1" s="3"/>
      <c r="E1" s="5"/>
      <c r="F1" s="5"/>
      <c r="G1" s="5"/>
      <c r="H1" s="19"/>
    </row>
    <row r="2" spans="2:8" ht="21.75" customHeight="1" thickBot="1" x14ac:dyDescent="0.3"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2:8" ht="19.5" customHeight="1" x14ac:dyDescent="0.25">
      <c r="B3" s="13">
        <f t="array" aca="1" ref="B3:H3" ca="1">DaysAndWeeks+DATE(CalendarYear,7,1)-WEEKDAY(DATE(CalendarYear,7,1),(WeekStart="月曜日")+1)+1</f>
        <v>44010</v>
      </c>
      <c r="C3" s="13">
        <f ca="1"/>
        <v>44011</v>
      </c>
      <c r="D3" s="13">
        <f ca="1"/>
        <v>44012</v>
      </c>
      <c r="E3" s="13">
        <f ca="1"/>
        <v>44013</v>
      </c>
      <c r="F3" s="13">
        <f ca="1"/>
        <v>44014</v>
      </c>
      <c r="G3" s="13">
        <f ca="1"/>
        <v>44015</v>
      </c>
      <c r="H3" s="13">
        <f ca="1"/>
        <v>44016</v>
      </c>
    </row>
    <row r="4" spans="2:8" ht="57.95" customHeight="1" x14ac:dyDescent="0.25"/>
    <row r="5" spans="2:8" ht="19.5" customHeight="1" x14ac:dyDescent="0.25">
      <c r="B5" s="20">
        <f t="array" aca="1" ref="B5:H5" ca="1">DaysAndWeeks+DATE(CalendarYear,7,1)-WEEKDAY(DATE(CalendarYear,7,1),(WeekStart="月曜日")+1)+8</f>
        <v>44017</v>
      </c>
      <c r="C5" s="20">
        <f ca="1"/>
        <v>44018</v>
      </c>
      <c r="D5" s="20">
        <f ca="1"/>
        <v>44019</v>
      </c>
      <c r="E5" s="20">
        <f ca="1"/>
        <v>44020</v>
      </c>
      <c r="F5" s="20">
        <f ca="1"/>
        <v>44021</v>
      </c>
      <c r="G5" s="20">
        <f ca="1"/>
        <v>44022</v>
      </c>
      <c r="H5" s="20">
        <f ca="1"/>
        <v>44023</v>
      </c>
    </row>
    <row r="6" spans="2:8" ht="57.95" customHeight="1" x14ac:dyDescent="0.25">
      <c r="B6" s="17"/>
      <c r="C6" s="17"/>
      <c r="D6" s="17"/>
      <c r="E6" s="17"/>
      <c r="F6" s="17"/>
      <c r="G6" s="17"/>
      <c r="H6" s="17"/>
    </row>
    <row r="7" spans="2:8" ht="19.5" customHeight="1" x14ac:dyDescent="0.25">
      <c r="B7" s="13">
        <f t="array" aca="1" ref="B7:H7" ca="1">DaysAndWeeks+DATE(CalendarYear,7,1)-WEEKDAY(DATE(CalendarYear,7,1),(WeekStart="月曜日")+1)+15</f>
        <v>44024</v>
      </c>
      <c r="C7" s="13">
        <f ca="1"/>
        <v>44025</v>
      </c>
      <c r="D7" s="13">
        <f ca="1"/>
        <v>44026</v>
      </c>
      <c r="E7" s="13">
        <f ca="1"/>
        <v>44027</v>
      </c>
      <c r="F7" s="13">
        <f ca="1"/>
        <v>44028</v>
      </c>
      <c r="G7" s="13">
        <f ca="1"/>
        <v>44029</v>
      </c>
      <c r="H7" s="13">
        <f ca="1"/>
        <v>44030</v>
      </c>
    </row>
    <row r="8" spans="2:8" ht="57.95" customHeight="1" x14ac:dyDescent="0.25"/>
    <row r="9" spans="2:8" ht="19.5" customHeight="1" x14ac:dyDescent="0.25">
      <c r="B9" s="20">
        <f t="array" aca="1" ref="B9:H9" ca="1">DaysAndWeeks+DATE(CalendarYear,7,1)-WEEKDAY(DATE(CalendarYear,7,1),(WeekStart="月曜日")+1)+22</f>
        <v>44031</v>
      </c>
      <c r="C9" s="20">
        <f ca="1"/>
        <v>44032</v>
      </c>
      <c r="D9" s="20">
        <f ca="1"/>
        <v>44033</v>
      </c>
      <c r="E9" s="20">
        <f ca="1"/>
        <v>44034</v>
      </c>
      <c r="F9" s="20">
        <f ca="1"/>
        <v>44035</v>
      </c>
      <c r="G9" s="20">
        <f ca="1"/>
        <v>44036</v>
      </c>
      <c r="H9" s="20">
        <f ca="1"/>
        <v>44037</v>
      </c>
    </row>
    <row r="10" spans="2:8" ht="57.95" customHeight="1" x14ac:dyDescent="0.25">
      <c r="B10" s="17"/>
      <c r="C10" s="17"/>
      <c r="D10" s="17"/>
      <c r="E10" s="17"/>
      <c r="F10" s="17"/>
      <c r="G10" s="17"/>
      <c r="H10" s="17"/>
    </row>
    <row r="11" spans="2:8" ht="19.5" customHeight="1" x14ac:dyDescent="0.25">
      <c r="B11" s="13">
        <f t="array" aca="1" ref="B11:H11" ca="1">DaysAndWeeks+DATE(CalendarYear,7,1)-WEEKDAY(DATE(CalendarYear,7,1),(WeekStart="月曜日")+1)+29</f>
        <v>44038</v>
      </c>
      <c r="C11" s="13">
        <f ca="1"/>
        <v>44039</v>
      </c>
      <c r="D11" s="13">
        <f ca="1"/>
        <v>44040</v>
      </c>
      <c r="E11" s="13">
        <f ca="1"/>
        <v>44041</v>
      </c>
      <c r="F11" s="13">
        <f ca="1"/>
        <v>44042</v>
      </c>
      <c r="G11" s="13">
        <f ca="1"/>
        <v>44043</v>
      </c>
      <c r="H11" s="13">
        <f ca="1"/>
        <v>44044</v>
      </c>
    </row>
    <row r="12" spans="2:8" ht="57.95" customHeight="1" x14ac:dyDescent="0.25"/>
    <row r="13" spans="2:8" ht="19.5" customHeight="1" x14ac:dyDescent="0.25">
      <c r="B13" s="20">
        <f t="array" aca="1" ref="B13:C13" ca="1">DaysAndWeeks+DATE(CalendarYear,7,1)-WEEKDAY(DATE(CalendarYear,7,1),(WeekStart="月曜日")+1)+36</f>
        <v>44045</v>
      </c>
      <c r="C13" s="20">
        <f ca="1"/>
        <v>44046</v>
      </c>
      <c r="D13" s="27" t="s">
        <v>0</v>
      </c>
      <c r="E13" s="28"/>
      <c r="F13" s="28"/>
      <c r="G13" s="28"/>
      <c r="H13" s="28"/>
    </row>
    <row r="14" spans="2:8" ht="57.95" customHeight="1" x14ac:dyDescent="0.25">
      <c r="B14" s="17"/>
      <c r="C14" s="17"/>
      <c r="D14" s="27"/>
      <c r="E14" s="28"/>
      <c r="F14" s="28"/>
      <c r="G14" s="28"/>
      <c r="H14" s="28"/>
    </row>
  </sheetData>
  <mergeCells count="2">
    <mergeCell ref="D13:D14"/>
    <mergeCell ref="E13:H14"/>
  </mergeCells>
  <phoneticPr fontId="6"/>
  <conditionalFormatting sqref="B11:H11 B13:C13">
    <cfRule type="expression" dxfId="11" priority="2">
      <formula>AND(DAY(B11)&gt;=1,DAY(B11)&lt;=15)</formula>
    </cfRule>
  </conditionalFormatting>
  <conditionalFormatting sqref="B3:G3">
    <cfRule type="expression" dxfId="10" priority="1">
      <formula>DAY(B3)&gt;8</formula>
    </cfRule>
  </conditionalFormatting>
  <dataValidations count="9">
    <dataValidation allowBlank="1" showInputMessage="1" showErrorMessage="1" prompt="曜日は自動的に決定されます" sqref="C2:H2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7 月の月間カレンダー" sqref="A1"/>
    <dataValidation allowBlank="1" showInputMessage="1" showErrorMessage="1" prompt="右側のセルにメモを入力します" sqref="D13:D14"/>
    <dataValidation allowBlank="1" showInputMessage="1" showErrorMessage="1" prompt="このセルにメモを入力します" sqref="E13:H14"/>
    <dataValidation allowBlank="1" showInputMessage="1" showErrorMessage="1" prompt="この行と行 6、8、10、12、14 は、上のセルのカレンダー日に関連する毎日のメモを入力するためのセルです" sqref="B4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2" tint="-9.9978637043366805E-2"/>
    <pageSetUpPr fitToPage="1"/>
  </sheetPr>
  <dimension ref="B1:H14"/>
  <sheetViews>
    <sheetView showGridLines="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2.109375" style="1" customWidth="1"/>
    <col min="11" max="16384" width="8.88671875" style="1"/>
  </cols>
  <sheetData>
    <row r="1" spans="2:8" ht="59.25" customHeight="1" x14ac:dyDescent="0.25">
      <c r="B1" s="3" t="str">
        <f ca="1">"8 月 "&amp;CalendarYear</f>
        <v>8 月 2020</v>
      </c>
      <c r="C1" s="3"/>
      <c r="D1" s="3"/>
      <c r="E1" s="5"/>
      <c r="F1" s="5"/>
      <c r="G1" s="5"/>
      <c r="H1" s="19"/>
    </row>
    <row r="2" spans="2:8" ht="21.75" customHeight="1" thickBot="1" x14ac:dyDescent="0.3"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2:8" ht="19.5" customHeight="1" x14ac:dyDescent="0.25">
      <c r="B3" s="13">
        <f t="array" aca="1" ref="B3:H3" ca="1">DaysAndWeeks+DATE(CalendarYear,8,1)-WEEKDAY(DATE(CalendarYear,8,1),(WeekStart="月曜日")+1)+1</f>
        <v>44038</v>
      </c>
      <c r="C3" s="13">
        <f ca="1"/>
        <v>44039</v>
      </c>
      <c r="D3" s="13">
        <f ca="1"/>
        <v>44040</v>
      </c>
      <c r="E3" s="13">
        <f ca="1"/>
        <v>44041</v>
      </c>
      <c r="F3" s="13">
        <f ca="1"/>
        <v>44042</v>
      </c>
      <c r="G3" s="13">
        <f ca="1"/>
        <v>44043</v>
      </c>
      <c r="H3" s="13">
        <f ca="1"/>
        <v>44044</v>
      </c>
    </row>
    <row r="4" spans="2:8" ht="57.95" customHeight="1" x14ac:dyDescent="0.25"/>
    <row r="5" spans="2:8" ht="19.5" customHeight="1" x14ac:dyDescent="0.25">
      <c r="B5" s="20">
        <f t="array" aca="1" ref="B5:H5" ca="1">DaysAndWeeks+DATE(CalendarYear,8,1)-WEEKDAY(DATE(CalendarYear,8,1),(WeekStart="月曜日")+1)+8</f>
        <v>44045</v>
      </c>
      <c r="C5" s="20">
        <f ca="1"/>
        <v>44046</v>
      </c>
      <c r="D5" s="20">
        <f ca="1"/>
        <v>44047</v>
      </c>
      <c r="E5" s="20">
        <f ca="1"/>
        <v>44048</v>
      </c>
      <c r="F5" s="20">
        <f ca="1"/>
        <v>44049</v>
      </c>
      <c r="G5" s="20">
        <f ca="1"/>
        <v>44050</v>
      </c>
      <c r="H5" s="20">
        <f ca="1"/>
        <v>44051</v>
      </c>
    </row>
    <row r="6" spans="2:8" ht="57.95" customHeight="1" x14ac:dyDescent="0.25">
      <c r="B6" s="17"/>
      <c r="C6" s="17"/>
      <c r="D6" s="17"/>
      <c r="E6" s="17"/>
      <c r="F6" s="17"/>
      <c r="G6" s="17"/>
      <c r="H6" s="17"/>
    </row>
    <row r="7" spans="2:8" ht="19.5" customHeight="1" x14ac:dyDescent="0.25">
      <c r="B7" s="13">
        <f t="array" aca="1" ref="B7:H7" ca="1">DaysAndWeeks+DATE(CalendarYear,8,1)-WEEKDAY(DATE(CalendarYear,8,1),(WeekStart="月曜日")+1)+15</f>
        <v>44052</v>
      </c>
      <c r="C7" s="13">
        <f ca="1"/>
        <v>44053</v>
      </c>
      <c r="D7" s="13">
        <f ca="1"/>
        <v>44054</v>
      </c>
      <c r="E7" s="13">
        <f ca="1"/>
        <v>44055</v>
      </c>
      <c r="F7" s="13">
        <f ca="1"/>
        <v>44056</v>
      </c>
      <c r="G7" s="13">
        <f ca="1"/>
        <v>44057</v>
      </c>
      <c r="H7" s="13">
        <f ca="1"/>
        <v>44058</v>
      </c>
    </row>
    <row r="8" spans="2:8" ht="57.95" customHeight="1" x14ac:dyDescent="0.25"/>
    <row r="9" spans="2:8" ht="19.5" customHeight="1" x14ac:dyDescent="0.25">
      <c r="B9" s="20">
        <f t="array" aca="1" ref="B9:H9" ca="1">DaysAndWeeks+DATE(CalendarYear,8,1)-WEEKDAY(DATE(CalendarYear,8,1),(WeekStart="月曜日")+1)+22</f>
        <v>44059</v>
      </c>
      <c r="C9" s="20">
        <f ca="1"/>
        <v>44060</v>
      </c>
      <c r="D9" s="20">
        <f ca="1"/>
        <v>44061</v>
      </c>
      <c r="E9" s="20">
        <f ca="1"/>
        <v>44062</v>
      </c>
      <c r="F9" s="20">
        <f ca="1"/>
        <v>44063</v>
      </c>
      <c r="G9" s="20">
        <f ca="1"/>
        <v>44064</v>
      </c>
      <c r="H9" s="20">
        <f ca="1"/>
        <v>44065</v>
      </c>
    </row>
    <row r="10" spans="2:8" ht="57.95" customHeight="1" x14ac:dyDescent="0.25">
      <c r="B10" s="17"/>
      <c r="C10" s="17"/>
      <c r="D10" s="17"/>
      <c r="E10" s="17"/>
      <c r="F10" s="17"/>
      <c r="G10" s="17"/>
      <c r="H10" s="17"/>
    </row>
    <row r="11" spans="2:8" ht="19.5" customHeight="1" x14ac:dyDescent="0.25">
      <c r="B11" s="13">
        <f t="array" aca="1" ref="B11:H11" ca="1">DaysAndWeeks+DATE(CalendarYear,8,1)-WEEKDAY(DATE(CalendarYear,8,1),(WeekStart="月曜日")+1)+29</f>
        <v>44066</v>
      </c>
      <c r="C11" s="13">
        <f ca="1"/>
        <v>44067</v>
      </c>
      <c r="D11" s="13">
        <f ca="1"/>
        <v>44068</v>
      </c>
      <c r="E11" s="13">
        <f ca="1"/>
        <v>44069</v>
      </c>
      <c r="F11" s="13">
        <f ca="1"/>
        <v>44070</v>
      </c>
      <c r="G11" s="13">
        <f ca="1"/>
        <v>44071</v>
      </c>
      <c r="H11" s="13">
        <f ca="1"/>
        <v>44072</v>
      </c>
    </row>
    <row r="12" spans="2:8" ht="57.95" customHeight="1" x14ac:dyDescent="0.25"/>
    <row r="13" spans="2:8" ht="19.5" customHeight="1" x14ac:dyDescent="0.25">
      <c r="B13" s="20">
        <f t="array" aca="1" ref="B13:C13" ca="1">DaysAndWeeks+DATE(CalendarYear,8,1)-WEEKDAY(DATE(CalendarYear,8,1),(WeekStart="月曜日")+1)+36</f>
        <v>44073</v>
      </c>
      <c r="C13" s="20">
        <f ca="1"/>
        <v>44074</v>
      </c>
      <c r="D13" s="27" t="s">
        <v>0</v>
      </c>
      <c r="E13" s="28"/>
      <c r="F13" s="28"/>
      <c r="G13" s="28"/>
      <c r="H13" s="28"/>
    </row>
    <row r="14" spans="2:8" ht="57.95" customHeight="1" x14ac:dyDescent="0.25">
      <c r="B14" s="17"/>
      <c r="C14" s="17"/>
      <c r="D14" s="27"/>
      <c r="E14" s="28"/>
      <c r="F14" s="28"/>
      <c r="G14" s="28"/>
      <c r="H14" s="28"/>
    </row>
  </sheetData>
  <mergeCells count="2">
    <mergeCell ref="D13:D14"/>
    <mergeCell ref="E13:H14"/>
  </mergeCells>
  <phoneticPr fontId="6"/>
  <conditionalFormatting sqref="B11:H11 B13:C13">
    <cfRule type="expression" dxfId="9" priority="2">
      <formula>AND(DAY(B11)&gt;=1,DAY(B11)&lt;=15)</formula>
    </cfRule>
  </conditionalFormatting>
  <conditionalFormatting sqref="B3:G3">
    <cfRule type="expression" dxfId="8" priority="1">
      <formula>DAY(B3)&gt;8</formula>
    </cfRule>
  </conditionalFormatting>
  <dataValidations count="9">
    <dataValidation allowBlank="1" showInputMessage="1" showErrorMessage="1" prompt="曜日は自動的に決定されます" sqref="C2:H2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8 月の月間カレンダー" sqref="A1"/>
    <dataValidation allowBlank="1" showInputMessage="1" showErrorMessage="1" prompt="右側のセルにメモを入力します" sqref="D13:D14"/>
    <dataValidation allowBlank="1" showInputMessage="1" showErrorMessage="1" prompt="このセルにメモを入力します" sqref="E13:H14"/>
    <dataValidation allowBlank="1" showInputMessage="1" showErrorMessage="1" prompt="この行と行 6、8、10、12、14 は、上のセルのカレンダー日に関連する毎日のメモを入力するためのセルです" sqref="B4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2" tint="-0.249977111117893"/>
    <pageSetUpPr fitToPage="1"/>
  </sheetPr>
  <dimension ref="B1:H14"/>
  <sheetViews>
    <sheetView showGridLines="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2.109375" style="1" customWidth="1"/>
    <col min="11" max="16384" width="8.88671875" style="1"/>
  </cols>
  <sheetData>
    <row r="1" spans="2:8" ht="59.25" customHeight="1" x14ac:dyDescent="0.25">
      <c r="B1" s="3" t="str">
        <f ca="1">"9 月"&amp;CalendarYear</f>
        <v>9 月2020</v>
      </c>
      <c r="C1" s="3"/>
      <c r="D1" s="3"/>
      <c r="E1" s="5"/>
      <c r="F1" s="5"/>
      <c r="G1" s="5"/>
      <c r="H1" s="19"/>
    </row>
    <row r="2" spans="2:8" ht="21.75" customHeight="1" thickBot="1" x14ac:dyDescent="0.3"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2:8" ht="19.5" customHeight="1" x14ac:dyDescent="0.25">
      <c r="B3" s="13">
        <f t="array" aca="1" ref="B3:H3" ca="1">DaysAndWeeks+DATE(CalendarYear,9,1)-WEEKDAY(DATE(CalendarYear,9,1),(WeekStart="月曜日")+1)+1</f>
        <v>44073</v>
      </c>
      <c r="C3" s="13">
        <f ca="1"/>
        <v>44074</v>
      </c>
      <c r="D3" s="13">
        <f ca="1"/>
        <v>44075</v>
      </c>
      <c r="E3" s="13">
        <f ca="1"/>
        <v>44076</v>
      </c>
      <c r="F3" s="13">
        <f ca="1"/>
        <v>44077</v>
      </c>
      <c r="G3" s="13">
        <f ca="1"/>
        <v>44078</v>
      </c>
      <c r="H3" s="13">
        <f ca="1"/>
        <v>44079</v>
      </c>
    </row>
    <row r="4" spans="2:8" ht="57.95" customHeight="1" x14ac:dyDescent="0.25"/>
    <row r="5" spans="2:8" ht="19.5" customHeight="1" x14ac:dyDescent="0.25">
      <c r="B5" s="20">
        <f t="array" aca="1" ref="B5:H5" ca="1">DaysAndWeeks+DATE(CalendarYear,9,1)-WEEKDAY(DATE(CalendarYear,9,1),(WeekStart="月曜日")+1)+8</f>
        <v>44080</v>
      </c>
      <c r="C5" s="20">
        <f ca="1"/>
        <v>44081</v>
      </c>
      <c r="D5" s="20">
        <f ca="1"/>
        <v>44082</v>
      </c>
      <c r="E5" s="20">
        <f ca="1"/>
        <v>44083</v>
      </c>
      <c r="F5" s="20">
        <f ca="1"/>
        <v>44084</v>
      </c>
      <c r="G5" s="20">
        <f ca="1"/>
        <v>44085</v>
      </c>
      <c r="H5" s="20">
        <f ca="1"/>
        <v>44086</v>
      </c>
    </row>
    <row r="6" spans="2:8" ht="57.95" customHeight="1" x14ac:dyDescent="0.25">
      <c r="B6" s="17"/>
      <c r="C6" s="17"/>
      <c r="D6" s="17"/>
      <c r="E6" s="17"/>
      <c r="F6" s="17"/>
      <c r="G6" s="17"/>
      <c r="H6" s="17"/>
    </row>
    <row r="7" spans="2:8" ht="19.5" customHeight="1" x14ac:dyDescent="0.25">
      <c r="B7" s="13">
        <f t="array" aca="1" ref="B7:H7" ca="1">DaysAndWeeks+DATE(CalendarYear,9,1)-WEEKDAY(DATE(CalendarYear,9,1),(WeekStart="月曜日")+1)+15</f>
        <v>44087</v>
      </c>
      <c r="C7" s="13">
        <f ca="1"/>
        <v>44088</v>
      </c>
      <c r="D7" s="13">
        <f ca="1"/>
        <v>44089</v>
      </c>
      <c r="E7" s="13">
        <f ca="1"/>
        <v>44090</v>
      </c>
      <c r="F7" s="13">
        <f ca="1"/>
        <v>44091</v>
      </c>
      <c r="G7" s="13">
        <f ca="1"/>
        <v>44092</v>
      </c>
      <c r="H7" s="13">
        <f ca="1"/>
        <v>44093</v>
      </c>
    </row>
    <row r="8" spans="2:8" ht="57.95" customHeight="1" x14ac:dyDescent="0.25"/>
    <row r="9" spans="2:8" ht="19.5" customHeight="1" x14ac:dyDescent="0.25">
      <c r="B9" s="20">
        <f t="array" aca="1" ref="B9:H9" ca="1">DaysAndWeeks+DATE(CalendarYear,9,1)-WEEKDAY(DATE(CalendarYear,9,1),(WeekStart="月曜日")+1)+22</f>
        <v>44094</v>
      </c>
      <c r="C9" s="20">
        <f ca="1"/>
        <v>44095</v>
      </c>
      <c r="D9" s="20">
        <f ca="1"/>
        <v>44096</v>
      </c>
      <c r="E9" s="20">
        <f ca="1"/>
        <v>44097</v>
      </c>
      <c r="F9" s="20">
        <f ca="1"/>
        <v>44098</v>
      </c>
      <c r="G9" s="20">
        <f ca="1"/>
        <v>44099</v>
      </c>
      <c r="H9" s="20">
        <f ca="1"/>
        <v>44100</v>
      </c>
    </row>
    <row r="10" spans="2:8" ht="57.95" customHeight="1" x14ac:dyDescent="0.25">
      <c r="B10" s="17"/>
      <c r="C10" s="17"/>
      <c r="D10" s="17"/>
      <c r="E10" s="17"/>
      <c r="F10" s="17"/>
      <c r="G10" s="17"/>
      <c r="H10" s="17"/>
    </row>
    <row r="11" spans="2:8" ht="19.5" customHeight="1" x14ac:dyDescent="0.25">
      <c r="B11" s="13">
        <f t="array" aca="1" ref="B11:H11" ca="1">DaysAndWeeks+DATE(CalendarYear,9,1)-WEEKDAY(DATE(CalendarYear,9,1),(WeekStart="月曜日")+1)+29</f>
        <v>44101</v>
      </c>
      <c r="C11" s="13">
        <f ca="1"/>
        <v>44102</v>
      </c>
      <c r="D11" s="13">
        <f ca="1"/>
        <v>44103</v>
      </c>
      <c r="E11" s="13">
        <f ca="1"/>
        <v>44104</v>
      </c>
      <c r="F11" s="13">
        <f ca="1"/>
        <v>44105</v>
      </c>
      <c r="G11" s="13">
        <f ca="1"/>
        <v>44106</v>
      </c>
      <c r="H11" s="13">
        <f ca="1"/>
        <v>44107</v>
      </c>
    </row>
    <row r="12" spans="2:8" ht="57.95" customHeight="1" x14ac:dyDescent="0.25"/>
    <row r="13" spans="2:8" ht="19.5" customHeight="1" x14ac:dyDescent="0.25">
      <c r="B13" s="20">
        <f t="array" aca="1" ref="B13:C13" ca="1">DaysAndWeeks+DATE(CalendarYear,9,1)-WEEKDAY(DATE(CalendarYear,9,1),(WeekStart="月曜日")+1)+36</f>
        <v>44108</v>
      </c>
      <c r="C13" s="20">
        <f ca="1"/>
        <v>44109</v>
      </c>
      <c r="D13" s="27" t="s">
        <v>0</v>
      </c>
      <c r="E13" s="28"/>
      <c r="F13" s="28"/>
      <c r="G13" s="28"/>
      <c r="H13" s="28"/>
    </row>
    <row r="14" spans="2:8" ht="57.95" customHeight="1" x14ac:dyDescent="0.25">
      <c r="B14" s="17"/>
      <c r="C14" s="17"/>
      <c r="D14" s="27"/>
      <c r="E14" s="28"/>
      <c r="F14" s="28"/>
      <c r="G14" s="28"/>
      <c r="H14" s="28"/>
    </row>
  </sheetData>
  <mergeCells count="2">
    <mergeCell ref="D13:D14"/>
    <mergeCell ref="E13:H14"/>
  </mergeCells>
  <phoneticPr fontId="6"/>
  <conditionalFormatting sqref="B11:H11 B13:C13">
    <cfRule type="expression" dxfId="7" priority="2">
      <formula>AND(DAY(B11)&gt;=1,DAY(B11)&lt;=15)</formula>
    </cfRule>
  </conditionalFormatting>
  <conditionalFormatting sqref="B3:G3">
    <cfRule type="expression" dxfId="6" priority="1">
      <formula>DAY(B3)&gt;8</formula>
    </cfRule>
  </conditionalFormatting>
  <dataValidations count="9">
    <dataValidation allowBlank="1" showInputMessage="1" showErrorMessage="1" prompt="曜日は自動的に決定されます" sqref="C2:H2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9 月の月間カレンダー" sqref="A1"/>
    <dataValidation allowBlank="1" showInputMessage="1" showErrorMessage="1" prompt="右側のセルにメモを入力します" sqref="D13:D14"/>
    <dataValidation allowBlank="1" showInputMessage="1" showErrorMessage="1" prompt="このセルにメモを入力します" sqref="E13:H14"/>
    <dataValidation allowBlank="1" showInputMessage="1" showErrorMessage="1" prompt="この行と行 6、8、10、12、14 は、上のセルのカレンダー日に関連する毎日のメモを入力するためのセルです" sqref="B4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27</vt:i4>
      </vt:variant>
    </vt:vector>
  </HeadingPairs>
  <TitlesOfParts>
    <vt:vector size="39" baseType="lpstr">
      <vt:lpstr>1 月</vt:lpstr>
      <vt:lpstr>2 月</vt:lpstr>
      <vt:lpstr>3 月</vt:lpstr>
      <vt:lpstr>4 月</vt:lpstr>
      <vt:lpstr>5 月</vt:lpstr>
      <vt:lpstr>6 月</vt:lpstr>
      <vt:lpstr>7 月</vt:lpstr>
      <vt:lpstr>8 月</vt:lpstr>
      <vt:lpstr>9 月</vt:lpstr>
      <vt:lpstr>10 月</vt:lpstr>
      <vt:lpstr>11 月</vt:lpstr>
      <vt:lpstr>12 月</vt:lpstr>
      <vt:lpstr>CalendarYear</vt:lpstr>
      <vt:lpstr>ColumnTitleRegion1..H12.1</vt:lpstr>
      <vt:lpstr>ColumnTitleRegion1..H12.10</vt:lpstr>
      <vt:lpstr>ColumnTitleRegion1..H12.11</vt:lpstr>
      <vt:lpstr>ColumnTitleRegion1..H12.12</vt:lpstr>
      <vt:lpstr>ColumnTitleRegion1..H12.2</vt:lpstr>
      <vt:lpstr>ColumnTitleRegion1..H12.3</vt:lpstr>
      <vt:lpstr>ColumnTitleRegion1..H12.4</vt:lpstr>
      <vt:lpstr>ColumnTitleRegion1..H12.5</vt:lpstr>
      <vt:lpstr>ColumnTitleRegion1..H12.6</vt:lpstr>
      <vt:lpstr>ColumnTitleRegion1..H12.7</vt:lpstr>
      <vt:lpstr>ColumnTitleRegion1..H12.8</vt:lpstr>
      <vt:lpstr>ColumnTitleRegion1..H12.9</vt:lpstr>
      <vt:lpstr>ColumnTitleRegion2..C14.1</vt:lpstr>
      <vt:lpstr>ColumnTitleRegion2..C14.10</vt:lpstr>
      <vt:lpstr>ColumnTitleRegion2..C14.11</vt:lpstr>
      <vt:lpstr>ColumnTitleRegion2..C14.12</vt:lpstr>
      <vt:lpstr>ColumnTitleRegion2..C14.2</vt:lpstr>
      <vt:lpstr>ColumnTitleRegion2..C14.3</vt:lpstr>
      <vt:lpstr>ColumnTitleRegion2..C14.4</vt:lpstr>
      <vt:lpstr>ColumnTitleRegion2..C14.5</vt:lpstr>
      <vt:lpstr>ColumnTitleRegion2..C14.6</vt:lpstr>
      <vt:lpstr>ColumnTitleRegion2..C14.7</vt:lpstr>
      <vt:lpstr>ColumnTitleRegion2..C14.8</vt:lpstr>
      <vt:lpstr>ColumnTitleRegion2..C14.9</vt:lpstr>
      <vt:lpstr>'1 月'!Print_Area</vt:lpstr>
      <vt:lpstr>WeekStart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pc-mnt</dc:creator>
  <cp:lastModifiedBy>pc-mnt</cp:lastModifiedBy>
  <dcterms:created xsi:type="dcterms:W3CDTF">2016-12-02T06:02:37Z</dcterms:created>
  <dcterms:modified xsi:type="dcterms:W3CDTF">2020-12-03T06:28:46Z</dcterms:modified>
</cp:coreProperties>
</file>